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9800" windowHeight="11265" tabRatio="758"/>
  </bookViews>
  <sheets>
    <sheet name="定め" sheetId="20" r:id="rId1"/>
    <sheet name="計算表（修繕・工事・植栽）" sheetId="14" r:id="rId2"/>
    <sheet name="お知らせ・R01.06～修繕・工事・委託（植栽に限る）" sheetId="26" r:id="rId3"/>
  </sheets>
  <definedNames>
    <definedName name="_xlnm.Print_Area" localSheetId="2">'お知らせ・R01.06～修繕・工事・委託（植栽に限る）'!$B$2:$K$31</definedName>
    <definedName name="_xlnm.Print_Area" localSheetId="1">'計算表（修繕・工事・植栽）'!$B$2:$I$40</definedName>
    <definedName name="_xlnm.Print_Area" localSheetId="0">定め!$B$2:$B$39</definedName>
  </definedNames>
  <calcPr calcId="145621"/>
</workbook>
</file>

<file path=xl/calcChain.xml><?xml version="1.0" encoding="utf-8"?>
<calcChain xmlns="http://schemas.openxmlformats.org/spreadsheetml/2006/main">
  <c r="H7" i="14" l="1"/>
  <c r="H6" i="14" l="1"/>
  <c r="H25" i="14"/>
  <c r="H24" i="14"/>
  <c r="H28" i="14"/>
  <c r="D27" i="14"/>
  <c r="H27" i="14"/>
  <c r="H32" i="14"/>
  <c r="D31" i="14" s="1"/>
  <c r="H31" i="14" s="1"/>
  <c r="H30" i="14"/>
  <c r="D29" i="14" s="1"/>
  <c r="H29" i="14" s="1"/>
  <c r="H20" i="14"/>
  <c r="H17" i="14"/>
  <c r="D26" i="14"/>
  <c r="H26" i="14" s="1"/>
  <c r="D22" i="14" s="1"/>
  <c r="H22" i="14" s="1"/>
  <c r="H23" i="14"/>
  <c r="D21" i="14"/>
  <c r="H21" i="14" s="1"/>
  <c r="D18" i="14"/>
  <c r="H18" i="14" s="1"/>
  <c r="D16" i="14" l="1"/>
  <c r="H16" i="14" s="1"/>
  <c r="D19" i="14"/>
  <c r="H19" i="14" s="1"/>
  <c r="H33" i="14" s="1"/>
  <c r="H34" i="14" s="1"/>
  <c r="I34" i="14" s="1"/>
</calcChain>
</file>

<file path=xl/sharedStrings.xml><?xml version="1.0" encoding="utf-8"?>
<sst xmlns="http://schemas.openxmlformats.org/spreadsheetml/2006/main" count="113" uniqueCount="86">
  <si>
    <t>率（％）</t>
    <rPh sb="0" eb="1">
      <t>リツ</t>
    </rPh>
    <phoneticPr fontId="6"/>
  </si>
  <si>
    <t>機器費</t>
    <rPh sb="0" eb="2">
      <t>キキ</t>
    </rPh>
    <rPh sb="2" eb="3">
      <t>ヒ</t>
    </rPh>
    <phoneticPr fontId="6"/>
  </si>
  <si>
    <t>共通仮設費</t>
    <rPh sb="0" eb="2">
      <t>キョウツウ</t>
    </rPh>
    <rPh sb="2" eb="4">
      <t>カセツ</t>
    </rPh>
    <rPh sb="4" eb="5">
      <t>ヒ</t>
    </rPh>
    <phoneticPr fontId="6"/>
  </si>
  <si>
    <t>現場管理費</t>
    <rPh sb="0" eb="2">
      <t>ゲンバ</t>
    </rPh>
    <rPh sb="2" eb="5">
      <t>カンリヒ</t>
    </rPh>
    <phoneticPr fontId="6"/>
  </si>
  <si>
    <t>据付間接費</t>
    <rPh sb="0" eb="2">
      <t>スエツケ</t>
    </rPh>
    <rPh sb="2" eb="4">
      <t>カンセツ</t>
    </rPh>
    <rPh sb="4" eb="5">
      <t>ヒ</t>
    </rPh>
    <phoneticPr fontId="6"/>
  </si>
  <si>
    <t>設計技術費</t>
    <rPh sb="0" eb="2">
      <t>セッケイ</t>
    </rPh>
    <rPh sb="2" eb="4">
      <t>ギジュツ</t>
    </rPh>
    <rPh sb="4" eb="5">
      <t>ヒ</t>
    </rPh>
    <phoneticPr fontId="6"/>
  </si>
  <si>
    <t>一般管理費等</t>
    <rPh sb="0" eb="2">
      <t>イッパン</t>
    </rPh>
    <rPh sb="2" eb="6">
      <t>カンリヒトウ</t>
    </rPh>
    <phoneticPr fontId="6"/>
  </si>
  <si>
    <t>機器費×０．６</t>
    <rPh sb="0" eb="2">
      <t>キキ</t>
    </rPh>
    <rPh sb="2" eb="3">
      <t>ヒ</t>
    </rPh>
    <phoneticPr fontId="6"/>
  </si>
  <si>
    <t>機器費×０．１</t>
    <rPh sb="0" eb="2">
      <t>キキ</t>
    </rPh>
    <rPh sb="2" eb="3">
      <t>ヒ</t>
    </rPh>
    <phoneticPr fontId="6"/>
  </si>
  <si>
    <t>機器費×０．２</t>
    <rPh sb="0" eb="2">
      <t>キキ</t>
    </rPh>
    <rPh sb="2" eb="3">
      <t>ヒ</t>
    </rPh>
    <phoneticPr fontId="6"/>
  </si>
  <si>
    <t>一般管理費</t>
    <rPh sb="0" eb="2">
      <t>イッパン</t>
    </rPh>
    <rPh sb="2" eb="5">
      <t>カンリヒ</t>
    </rPh>
    <phoneticPr fontId="6"/>
  </si>
  <si>
    <t>合計</t>
    <rPh sb="0" eb="2">
      <t>ゴウケイ</t>
    </rPh>
    <phoneticPr fontId="6"/>
  </si>
  <si>
    <t>最低制限価格</t>
    <rPh sb="0" eb="2">
      <t>サイテイ</t>
    </rPh>
    <rPh sb="2" eb="4">
      <t>セイゲン</t>
    </rPh>
    <rPh sb="4" eb="6">
      <t>カカク</t>
    </rPh>
    <phoneticPr fontId="6"/>
  </si>
  <si>
    <t>のセルに数値を入力すると、自動計算します。</t>
    <rPh sb="4" eb="6">
      <t>スウチ</t>
    </rPh>
    <rPh sb="7" eb="9">
      <t>ニュウリョク</t>
    </rPh>
    <rPh sb="13" eb="15">
      <t>ジドウ</t>
    </rPh>
    <rPh sb="15" eb="17">
      <t>ケイサン</t>
    </rPh>
    <phoneticPr fontId="3"/>
  </si>
  <si>
    <t>１　趣旨</t>
    <rPh sb="2" eb="3">
      <t>シュ</t>
    </rPh>
    <rPh sb="3" eb="4">
      <t>シ</t>
    </rPh>
    <phoneticPr fontId="3"/>
  </si>
  <si>
    <t>２　対象</t>
    <rPh sb="2" eb="4">
      <t>タイショウ</t>
    </rPh>
    <phoneticPr fontId="3"/>
  </si>
  <si>
    <t>　　次に掲げる全ての契約。但し、随意契約を除く。</t>
    <rPh sb="2" eb="3">
      <t>ツギ</t>
    </rPh>
    <rPh sb="4" eb="5">
      <t>カカ</t>
    </rPh>
    <rPh sb="7" eb="8">
      <t>スベ</t>
    </rPh>
    <rPh sb="10" eb="12">
      <t>ケイヤク</t>
    </rPh>
    <rPh sb="13" eb="14">
      <t>タダ</t>
    </rPh>
    <rPh sb="16" eb="18">
      <t>ズイイ</t>
    </rPh>
    <rPh sb="18" eb="20">
      <t>ケイヤク</t>
    </rPh>
    <rPh sb="21" eb="22">
      <t>ノゾ</t>
    </rPh>
    <phoneticPr fontId="3"/>
  </si>
  <si>
    <t>３　算出式及び設定範囲</t>
    <rPh sb="2" eb="4">
      <t>サンシュツ</t>
    </rPh>
    <rPh sb="4" eb="5">
      <t>シキ</t>
    </rPh>
    <rPh sb="5" eb="6">
      <t>オヨ</t>
    </rPh>
    <rPh sb="7" eb="9">
      <t>セッテイ</t>
    </rPh>
    <rPh sb="9" eb="11">
      <t>ハンイ</t>
    </rPh>
    <phoneticPr fontId="3"/>
  </si>
  <si>
    <t>　</t>
    <phoneticPr fontId="3"/>
  </si>
  <si>
    <t>　　　②共通仮設費×０．９０</t>
    <rPh sb="4" eb="6">
      <t>キョウツウ</t>
    </rPh>
    <rPh sb="6" eb="8">
      <t>カセツ</t>
    </rPh>
    <rPh sb="8" eb="9">
      <t>ヒ</t>
    </rPh>
    <phoneticPr fontId="3"/>
  </si>
  <si>
    <t>４　適用日</t>
    <rPh sb="2" eb="4">
      <t>テキヨウ</t>
    </rPh>
    <rPh sb="4" eb="5">
      <t>ビ</t>
    </rPh>
    <phoneticPr fontId="3"/>
  </si>
  <si>
    <t>５　その他</t>
    <rPh sb="4" eb="5">
      <t>タ</t>
    </rPh>
    <phoneticPr fontId="3"/>
  </si>
  <si>
    <t>公益財団法人埼玉県下水道公社財務規程第６４条に定める最低制限価格について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rPh sb="14" eb="16">
      <t>ザイム</t>
    </rPh>
    <rPh sb="16" eb="18">
      <t>キテイ</t>
    </rPh>
    <rPh sb="18" eb="19">
      <t>ダイ</t>
    </rPh>
    <rPh sb="21" eb="22">
      <t>ジョウ</t>
    </rPh>
    <rPh sb="23" eb="24">
      <t>サダ</t>
    </rPh>
    <rPh sb="26" eb="28">
      <t>サイテイ</t>
    </rPh>
    <rPh sb="28" eb="30">
      <t>セイゲン</t>
    </rPh>
    <rPh sb="30" eb="32">
      <t>カカク</t>
    </rPh>
    <phoneticPr fontId="3"/>
  </si>
  <si>
    <t>　　　①　修繕請負</t>
    <phoneticPr fontId="3"/>
  </si>
  <si>
    <t>　　　②　工事請負</t>
    <rPh sb="5" eb="7">
      <t>コウジ</t>
    </rPh>
    <rPh sb="7" eb="9">
      <t>ウケオイ</t>
    </rPh>
    <phoneticPr fontId="3"/>
  </si>
  <si>
    <t>直接修繕（工事）費</t>
    <rPh sb="0" eb="2">
      <t>チョクセツ</t>
    </rPh>
    <rPh sb="2" eb="4">
      <t>シュウゼン</t>
    </rPh>
    <rPh sb="5" eb="7">
      <t>コウジ</t>
    </rPh>
    <rPh sb="8" eb="9">
      <t>ヒ</t>
    </rPh>
    <phoneticPr fontId="6"/>
  </si>
  <si>
    <t>（設計金額）</t>
    <rPh sb="1" eb="3">
      <t>セッケイ</t>
    </rPh>
    <rPh sb="3" eb="5">
      <t>キンガク</t>
    </rPh>
    <phoneticPr fontId="8"/>
  </si>
  <si>
    <t>別紙様式</t>
    <rPh sb="0" eb="2">
      <t>ベッシ</t>
    </rPh>
    <rPh sb="2" eb="4">
      <t>ヨウシキ</t>
    </rPh>
    <phoneticPr fontId="3"/>
  </si>
  <si>
    <t>※建築工事積算基準により積算する修繕・工事については、本表における機器費は算定しないこと。</t>
    <rPh sb="1" eb="3">
      <t>ケンチク</t>
    </rPh>
    <rPh sb="3" eb="5">
      <t>コウジ</t>
    </rPh>
    <rPh sb="5" eb="7">
      <t>セキサン</t>
    </rPh>
    <rPh sb="7" eb="9">
      <t>キジュン</t>
    </rPh>
    <rPh sb="12" eb="14">
      <t>セキサン</t>
    </rPh>
    <rPh sb="16" eb="18">
      <t>シュウゼン</t>
    </rPh>
    <rPh sb="19" eb="21">
      <t>コウジ</t>
    </rPh>
    <rPh sb="27" eb="28">
      <t>ホン</t>
    </rPh>
    <rPh sb="28" eb="29">
      <t>ヒョウ</t>
    </rPh>
    <rPh sb="33" eb="35">
      <t>キキ</t>
    </rPh>
    <rPh sb="35" eb="36">
      <t>ヒ</t>
    </rPh>
    <rPh sb="37" eb="39">
      <t>サンテイ</t>
    </rPh>
    <phoneticPr fontId="3"/>
  </si>
  <si>
    <t>　　　⑥検査手数料×１．０</t>
    <rPh sb="4" eb="6">
      <t>ケンサ</t>
    </rPh>
    <rPh sb="6" eb="9">
      <t>テスウリョウ</t>
    </rPh>
    <phoneticPr fontId="3"/>
  </si>
  <si>
    <t>検査手数料</t>
    <rPh sb="0" eb="2">
      <t>ケンサ</t>
    </rPh>
    <rPh sb="2" eb="5">
      <t>テスウリョウ</t>
    </rPh>
    <phoneticPr fontId="3"/>
  </si>
  <si>
    <t>　　手数料</t>
    <rPh sb="2" eb="5">
      <t>テスウリョウ</t>
    </rPh>
    <phoneticPr fontId="6"/>
  </si>
  <si>
    <t>※『特別なもの』については、本表における算定をしない。</t>
    <rPh sb="2" eb="4">
      <t>トクベツ</t>
    </rPh>
    <rPh sb="14" eb="15">
      <t>ホン</t>
    </rPh>
    <rPh sb="15" eb="16">
      <t>ヒョウ</t>
    </rPh>
    <rPh sb="20" eb="22">
      <t>サンテイ</t>
    </rPh>
    <phoneticPr fontId="3"/>
  </si>
  <si>
    <t>　　　③　業務委託</t>
    <rPh sb="5" eb="7">
      <t>ギョウム</t>
    </rPh>
    <rPh sb="7" eb="9">
      <t>イタク</t>
    </rPh>
    <phoneticPr fontId="3"/>
  </si>
  <si>
    <t>　　　⑤有価値物処分費×１．０</t>
    <rPh sb="4" eb="5">
      <t>ユウ</t>
    </rPh>
    <rPh sb="6" eb="7">
      <t>チ</t>
    </rPh>
    <rPh sb="7" eb="8">
      <t>ブツ</t>
    </rPh>
    <rPh sb="8" eb="10">
      <t>ショブン</t>
    </rPh>
    <rPh sb="10" eb="11">
      <t>ヒ</t>
    </rPh>
    <phoneticPr fontId="3"/>
  </si>
  <si>
    <t>　　処分費</t>
    <rPh sb="2" eb="4">
      <t>ショブン</t>
    </rPh>
    <rPh sb="4" eb="5">
      <t>ヒ</t>
    </rPh>
    <phoneticPr fontId="6"/>
  </si>
  <si>
    <t>×</t>
    <phoneticPr fontId="6"/>
  </si>
  <si>
    <t>＝</t>
    <phoneticPr fontId="6"/>
  </si>
  <si>
    <t>×</t>
    <phoneticPr fontId="6"/>
  </si>
  <si>
    <t>　　　③現場管理費×０．９０</t>
    <rPh sb="4" eb="6">
      <t>ゲンバ</t>
    </rPh>
    <rPh sb="6" eb="9">
      <t>カンリヒ</t>
    </rPh>
    <phoneticPr fontId="3"/>
  </si>
  <si>
    <t>※共通様式のため、修繕、工事、植栽管理業務用に別けて使用すること。</t>
    <rPh sb="1" eb="3">
      <t>キョウツウ</t>
    </rPh>
    <rPh sb="3" eb="5">
      <t>ヨウシキ</t>
    </rPh>
    <rPh sb="9" eb="11">
      <t>シュウゼン</t>
    </rPh>
    <rPh sb="12" eb="14">
      <t>コウジ</t>
    </rPh>
    <rPh sb="15" eb="17">
      <t>ショクサイ</t>
    </rPh>
    <rPh sb="17" eb="19">
      <t>カンリ</t>
    </rPh>
    <rPh sb="19" eb="21">
      <t>ギョウム</t>
    </rPh>
    <rPh sb="21" eb="22">
      <t>ヨウ</t>
    </rPh>
    <rPh sb="23" eb="24">
      <t>ワ</t>
    </rPh>
    <rPh sb="26" eb="28">
      <t>シヨウ</t>
    </rPh>
    <phoneticPr fontId="3"/>
  </si>
  <si>
    <r>
      <t>最低制限価格計算表</t>
    </r>
    <r>
      <rPr>
        <sz val="13"/>
        <rFont val="HG丸ｺﾞｼｯｸM-PRO"/>
        <family val="3"/>
        <charset val="128"/>
      </rPr>
      <t>（修繕・工事及び委託のうち植栽管理業務委託用）　</t>
    </r>
    <rPh sb="0" eb="2">
      <t>サイテイ</t>
    </rPh>
    <rPh sb="2" eb="4">
      <t>セイゲン</t>
    </rPh>
    <rPh sb="4" eb="6">
      <t>カカク</t>
    </rPh>
    <rPh sb="6" eb="8">
      <t>ケイサン</t>
    </rPh>
    <rPh sb="8" eb="9">
      <t>ヒョウ</t>
    </rPh>
    <rPh sb="10" eb="12">
      <t>シュウゼン</t>
    </rPh>
    <rPh sb="13" eb="15">
      <t>コウジ</t>
    </rPh>
    <rPh sb="15" eb="16">
      <t>オヨ</t>
    </rPh>
    <rPh sb="17" eb="19">
      <t>イタク</t>
    </rPh>
    <rPh sb="22" eb="24">
      <t>ショクサイ</t>
    </rPh>
    <rPh sb="24" eb="26">
      <t>カンリ</t>
    </rPh>
    <rPh sb="26" eb="28">
      <t>ギョウム</t>
    </rPh>
    <rPh sb="28" eb="30">
      <t>イタク</t>
    </rPh>
    <rPh sb="30" eb="31">
      <t>ヨウ</t>
    </rPh>
    <phoneticPr fontId="6"/>
  </si>
  <si>
    <t>※植栽管理業務委託以外の業務委託については、本表における算定をしない。</t>
    <rPh sb="1" eb="3">
      <t>ショクサイ</t>
    </rPh>
    <rPh sb="3" eb="5">
      <t>カンリ</t>
    </rPh>
    <rPh sb="5" eb="7">
      <t>ギョウム</t>
    </rPh>
    <rPh sb="7" eb="9">
      <t>イタク</t>
    </rPh>
    <rPh sb="9" eb="11">
      <t>イガイ</t>
    </rPh>
    <rPh sb="12" eb="14">
      <t>ギョウム</t>
    </rPh>
    <rPh sb="14" eb="16">
      <t>イタク</t>
    </rPh>
    <rPh sb="22" eb="23">
      <t>ホン</t>
    </rPh>
    <rPh sb="23" eb="24">
      <t>ヒョウ</t>
    </rPh>
    <rPh sb="28" eb="30">
      <t>サンテイ</t>
    </rPh>
    <phoneticPr fontId="3"/>
  </si>
  <si>
    <t>　　　①直接修繕（工事）費×０．９７</t>
    <rPh sb="4" eb="6">
      <t>チョクセツ</t>
    </rPh>
    <rPh sb="6" eb="8">
      <t>シュウゼン</t>
    </rPh>
    <rPh sb="9" eb="11">
      <t>コウジ</t>
    </rPh>
    <rPh sb="12" eb="13">
      <t>ヒ</t>
    </rPh>
    <phoneticPr fontId="3"/>
  </si>
  <si>
    <t>⑥検査手数料×１００％</t>
    <rPh sb="1" eb="3">
      <t>ケンサ</t>
    </rPh>
    <rPh sb="3" eb="6">
      <t>テスウリョウ</t>
    </rPh>
    <phoneticPr fontId="3"/>
  </si>
  <si>
    <t>④一般管理費等×５５％</t>
    <rPh sb="1" eb="3">
      <t>イッパン</t>
    </rPh>
    <rPh sb="3" eb="6">
      <t>カンリヒ</t>
    </rPh>
    <rPh sb="6" eb="7">
      <t>トウ</t>
    </rPh>
    <phoneticPr fontId="3"/>
  </si>
  <si>
    <t>③現場管理費×９０％</t>
    <rPh sb="1" eb="3">
      <t>ゲンバ</t>
    </rPh>
    <rPh sb="3" eb="6">
      <t>カンリヒ</t>
    </rPh>
    <phoneticPr fontId="3"/>
  </si>
  <si>
    <t>②共通仮設費×９０％</t>
    <rPh sb="1" eb="3">
      <t>キョウツウ</t>
    </rPh>
    <rPh sb="3" eb="5">
      <t>カセツ</t>
    </rPh>
    <rPh sb="5" eb="6">
      <t>ヒ</t>
    </rPh>
    <phoneticPr fontId="3"/>
  </si>
  <si>
    <t>公益財団法人埼玉県下水道公社</t>
    <rPh sb="0" eb="14">
      <t>コウエキザイダンホウジンサイタマケンゲスイドウコウシャ</t>
    </rPh>
    <phoneticPr fontId="21"/>
  </si>
  <si>
    <r>
      <t xml:space="preserve">予定価格の </t>
    </r>
    <r>
      <rPr>
        <u/>
        <sz val="14"/>
        <color rgb="FFFF0000"/>
        <rFont val="HG丸ｺﾞｼｯｸM-PRO"/>
        <family val="3"/>
        <charset val="128"/>
      </rPr>
      <t>７５％</t>
    </r>
    <r>
      <rPr>
        <sz val="14"/>
        <color theme="1"/>
        <rFont val="HG丸ｺﾞｼｯｸM-PRO"/>
        <family val="3"/>
        <charset val="128"/>
      </rPr>
      <t xml:space="preserve"> </t>
    </r>
    <rPh sb="0" eb="2">
      <t>ヨテイ</t>
    </rPh>
    <rPh sb="2" eb="4">
      <t>カカク</t>
    </rPh>
    <phoneticPr fontId="21"/>
  </si>
  <si>
    <t>➡</t>
    <phoneticPr fontId="3"/>
  </si>
  <si>
    <t>上記のほか決裁権者が定める場合は予定価格の ７０％ ～ ９０％</t>
    <rPh sb="0" eb="2">
      <t>ジョウキ</t>
    </rPh>
    <rPh sb="5" eb="9">
      <t>ケッサイケンジャ</t>
    </rPh>
    <rPh sb="10" eb="11">
      <t>サダ</t>
    </rPh>
    <rPh sb="13" eb="15">
      <t>バアイ</t>
    </rPh>
    <rPh sb="16" eb="18">
      <t>ヨテイ</t>
    </rPh>
    <rPh sb="18" eb="20">
      <t>カカク</t>
    </rPh>
    <phoneticPr fontId="21"/>
  </si>
  <si>
    <t>● 修繕請負・工事請負・植栽管理業務委託</t>
    <rPh sb="12" eb="14">
      <t>ショクサイ</t>
    </rPh>
    <rPh sb="14" eb="16">
      <t>カンリ</t>
    </rPh>
    <rPh sb="16" eb="18">
      <t>ギョウム</t>
    </rPh>
    <rPh sb="18" eb="20">
      <t>イタク</t>
    </rPh>
    <phoneticPr fontId="21"/>
  </si>
  <si>
    <t>●業務委託（植栽管理業務委託を除く）</t>
    <rPh sb="1" eb="3">
      <t>ギョウム</t>
    </rPh>
    <rPh sb="3" eb="5">
      <t>イタク</t>
    </rPh>
    <rPh sb="15" eb="16">
      <t>ノゾ</t>
    </rPh>
    <phoneticPr fontId="21"/>
  </si>
  <si>
    <t xml:space="preserve">予定価格の ７０％ </t>
    <rPh sb="0" eb="2">
      <t>ヨテイ</t>
    </rPh>
    <rPh sb="2" eb="4">
      <t>カカク</t>
    </rPh>
    <phoneticPr fontId="21"/>
  </si>
  <si>
    <r>
      <t xml:space="preserve">上記のほか決裁権者が定める場合は予定価格の </t>
    </r>
    <r>
      <rPr>
        <u/>
        <sz val="14"/>
        <color rgb="FFFF0000"/>
        <rFont val="HG丸ｺﾞｼｯｸM-PRO"/>
        <family val="3"/>
        <charset val="128"/>
      </rPr>
      <t xml:space="preserve">７５％ </t>
    </r>
    <r>
      <rPr>
        <sz val="14"/>
        <rFont val="HG丸ｺﾞｼｯｸM-PRO"/>
        <family val="3"/>
        <charset val="128"/>
      </rPr>
      <t xml:space="preserve">～ </t>
    </r>
    <r>
      <rPr>
        <u/>
        <sz val="14"/>
        <color rgb="FFFF0000"/>
        <rFont val="HG丸ｺﾞｼｯｸM-PRO"/>
        <family val="3"/>
        <charset val="128"/>
      </rPr>
      <t>９２％</t>
    </r>
    <rPh sb="0" eb="2">
      <t>ジョウキ</t>
    </rPh>
    <rPh sb="5" eb="9">
      <t>ケッサイケンジャ</t>
    </rPh>
    <rPh sb="10" eb="11">
      <t>サダ</t>
    </rPh>
    <rPh sb="13" eb="15">
      <t>バアイ</t>
    </rPh>
    <rPh sb="16" eb="18">
      <t>ヨテイ</t>
    </rPh>
    <rPh sb="18" eb="20">
      <t>カカク</t>
    </rPh>
    <phoneticPr fontId="21"/>
  </si>
  <si>
    <r>
      <t xml:space="preserve">  【算定式】</t>
    </r>
    <r>
      <rPr>
        <sz val="12"/>
        <color rgb="FFFF0000"/>
        <rFont val="HG丸ｺﾞｼｯｸM-PRO"/>
        <family val="3"/>
        <charset val="128"/>
      </rPr>
      <t>（算定式に変更はありません）</t>
    </r>
    <rPh sb="3" eb="5">
      <t>サンテイ</t>
    </rPh>
    <rPh sb="5" eb="6">
      <t>シキ</t>
    </rPh>
    <rPh sb="8" eb="10">
      <t>サンテイ</t>
    </rPh>
    <rPh sb="10" eb="11">
      <t>シキ</t>
    </rPh>
    <rPh sb="12" eb="14">
      <t>ヘンコウ</t>
    </rPh>
    <phoneticPr fontId="21"/>
  </si>
  <si>
    <t xml:space="preserve">  【設定範囲】</t>
    <rPh sb="3" eb="5">
      <t>セッテイ</t>
    </rPh>
    <rPh sb="5" eb="7">
      <t>ハンイ</t>
    </rPh>
    <phoneticPr fontId="21"/>
  </si>
  <si>
    <t xml:space="preserve"> 改定前：</t>
    <rPh sb="1" eb="3">
      <t>カイテイ</t>
    </rPh>
    <rPh sb="3" eb="4">
      <t>マエ</t>
    </rPh>
    <phoneticPr fontId="3"/>
  </si>
  <si>
    <t xml:space="preserve"> 改定後：</t>
    <rPh sb="1" eb="3">
      <t>カイテイ</t>
    </rPh>
    <rPh sb="3" eb="4">
      <t>ゴ</t>
    </rPh>
    <phoneticPr fontId="3"/>
  </si>
  <si>
    <t>①直接修繕（工事・直接委託）費×９７%</t>
    <rPh sb="1" eb="3">
      <t>チョクセツ</t>
    </rPh>
    <rPh sb="3" eb="5">
      <t>シュウゼン</t>
    </rPh>
    <rPh sb="6" eb="8">
      <t>コウジ</t>
    </rPh>
    <rPh sb="9" eb="11">
      <t>チョクセツ</t>
    </rPh>
    <rPh sb="11" eb="13">
      <t>イタク</t>
    </rPh>
    <rPh sb="14" eb="15">
      <t>ヒ</t>
    </rPh>
    <phoneticPr fontId="3"/>
  </si>
  <si>
    <t>⑤有価値物処分（枝葉等処分）費×１００％</t>
    <rPh sb="1" eb="2">
      <t>ユウ</t>
    </rPh>
    <rPh sb="3" eb="4">
      <t>チ</t>
    </rPh>
    <rPh sb="4" eb="5">
      <t>ブツ</t>
    </rPh>
    <rPh sb="5" eb="7">
      <t>ショブン</t>
    </rPh>
    <rPh sb="8" eb="9">
      <t>エダ</t>
    </rPh>
    <rPh sb="9" eb="10">
      <t>ハ</t>
    </rPh>
    <rPh sb="10" eb="11">
      <t>トウ</t>
    </rPh>
    <rPh sb="11" eb="13">
      <t>ショブン</t>
    </rPh>
    <rPh sb="14" eb="15">
      <t>ヒ</t>
    </rPh>
    <phoneticPr fontId="3"/>
  </si>
  <si>
    <r>
      <t>最低制限価格</t>
    </r>
    <r>
      <rPr>
        <sz val="14"/>
        <color rgb="FFFF0000"/>
        <rFont val="HG丸ｺﾞｼｯｸM-PRO"/>
        <family val="3"/>
        <charset val="128"/>
      </rPr>
      <t xml:space="preserve"> </t>
    </r>
    <r>
      <rPr>
        <sz val="24"/>
        <color rgb="FFFF0000"/>
        <rFont val="HG丸ｺﾞｼｯｸM-PRO"/>
        <family val="3"/>
        <charset val="128"/>
      </rPr>
      <t>(税抜)</t>
    </r>
    <r>
      <rPr>
        <sz val="14"/>
        <color rgb="FFFF0000"/>
        <rFont val="HG丸ｺﾞｼｯｸM-PRO"/>
        <family val="3"/>
        <charset val="128"/>
      </rPr>
      <t xml:space="preserve"> </t>
    </r>
    <r>
      <rPr>
        <sz val="26"/>
        <color rgb="FFFF0000"/>
        <rFont val="HG丸ｺﾞｼｯｸM-PRO"/>
        <family val="3"/>
        <charset val="128"/>
      </rPr>
      <t>改定 のお知らせ</t>
    </r>
    <rPh sb="0" eb="2">
      <t>サイテイ</t>
    </rPh>
    <rPh sb="2" eb="4">
      <t>セイゲン</t>
    </rPh>
    <rPh sb="4" eb="6">
      <t>カカク</t>
    </rPh>
    <rPh sb="8" eb="10">
      <t>ゼイヌキ</t>
    </rPh>
    <rPh sb="12" eb="14">
      <t>カイテイ</t>
    </rPh>
    <rPh sb="17" eb="18">
      <t>シ</t>
    </rPh>
    <phoneticPr fontId="21"/>
  </si>
  <si>
    <r>
      <t>　　　</t>
    </r>
    <r>
      <rPr>
        <sz val="12"/>
        <rFont val="ＭＳ ゴシック"/>
        <family val="3"/>
        <charset val="128"/>
      </rPr>
      <t>④一般管理費等×０．５５</t>
    </r>
    <rPh sb="4" eb="6">
      <t>イッパン</t>
    </rPh>
    <rPh sb="6" eb="9">
      <t>カンリヒ</t>
    </rPh>
    <rPh sb="9" eb="10">
      <t>トウ</t>
    </rPh>
    <phoneticPr fontId="3"/>
  </si>
  <si>
    <t>　得た額に満たない場合は１０分の７．５を乗じた額とする。</t>
    <phoneticPr fontId="3"/>
  </si>
  <si>
    <t>　　　での範囲内で決裁権者が定める額とする。</t>
    <phoneticPr fontId="3"/>
  </si>
  <si>
    <t>　　別紙様式「最低制限価格計算表（修繕・工事及び委託のうち植栽管理業務委</t>
    <rPh sb="2" eb="4">
      <t>ベッシ</t>
    </rPh>
    <rPh sb="4" eb="6">
      <t>ヨウシキ</t>
    </rPh>
    <rPh sb="7" eb="9">
      <t>サイテイ</t>
    </rPh>
    <rPh sb="9" eb="11">
      <t>セイゲン</t>
    </rPh>
    <rPh sb="11" eb="13">
      <t>カカク</t>
    </rPh>
    <rPh sb="13" eb="15">
      <t>ケイサン</t>
    </rPh>
    <rPh sb="15" eb="16">
      <t>ヒョウ</t>
    </rPh>
    <rPh sb="17" eb="19">
      <t>シュウゼン</t>
    </rPh>
    <rPh sb="20" eb="22">
      <t>コウジ</t>
    </rPh>
    <rPh sb="22" eb="23">
      <t>オヨ</t>
    </rPh>
    <rPh sb="24" eb="26">
      <t>イタク</t>
    </rPh>
    <rPh sb="29" eb="31">
      <t>ショクサイ</t>
    </rPh>
    <rPh sb="31" eb="33">
      <t>カンリ</t>
    </rPh>
    <rPh sb="33" eb="35">
      <t>ギョウム</t>
    </rPh>
    <rPh sb="35" eb="36">
      <t>イ</t>
    </rPh>
    <phoneticPr fontId="3"/>
  </si>
  <si>
    <t>　託用）に基づき算出すること。</t>
    <phoneticPr fontId="3"/>
  </si>
  <si>
    <t>（３）業務委託のうち植栽管理業務委託については、（１）により算出した額</t>
    <rPh sb="3" eb="5">
      <t>ギョウム</t>
    </rPh>
    <rPh sb="5" eb="7">
      <t>イタク</t>
    </rPh>
    <phoneticPr fontId="3"/>
  </si>
  <si>
    <t>　当公社が発注する契約に関して最低制限価格を定め、ダンピング受注による工</t>
    <rPh sb="12" eb="13">
      <t>カン</t>
    </rPh>
    <rPh sb="15" eb="17">
      <t>サイテイ</t>
    </rPh>
    <rPh sb="17" eb="19">
      <t>セイゲン</t>
    </rPh>
    <rPh sb="19" eb="21">
      <t>カカク</t>
    </rPh>
    <rPh sb="22" eb="23">
      <t>サダ</t>
    </rPh>
    <rPh sb="35" eb="36">
      <t>コウ</t>
    </rPh>
    <phoneticPr fontId="3"/>
  </si>
  <si>
    <t>事の質の低下、下請企業へのしわ寄せ及び安全管理の不徹底を未然に防止しよう</t>
    <phoneticPr fontId="3"/>
  </si>
  <si>
    <t>とするものである。</t>
    <phoneticPr fontId="3"/>
  </si>
  <si>
    <t>令和　元年　５月２７日 理事長決裁</t>
    <rPh sb="0" eb="2">
      <t>レイワ</t>
    </rPh>
    <rPh sb="3" eb="4">
      <t>モト</t>
    </rPh>
    <rPh sb="4" eb="5">
      <t>ネン</t>
    </rPh>
    <rPh sb="7" eb="8">
      <t>ツキ</t>
    </rPh>
    <rPh sb="10" eb="11">
      <t>ニチ</t>
    </rPh>
    <rPh sb="12" eb="14">
      <t>リジ</t>
    </rPh>
    <rPh sb="14" eb="15">
      <t>チョウ</t>
    </rPh>
    <rPh sb="15" eb="17">
      <t>ケッサイ</t>
    </rPh>
    <phoneticPr fontId="3"/>
  </si>
  <si>
    <t>　ただし、その額が予定価格に１０分の９.２を乗じて得た額を超える場合に</t>
    <rPh sb="7" eb="8">
      <t>ガク</t>
    </rPh>
    <rPh sb="9" eb="11">
      <t>ヨテイ</t>
    </rPh>
    <rPh sb="11" eb="13">
      <t>カカク</t>
    </rPh>
    <rPh sb="16" eb="17">
      <t>ブン</t>
    </rPh>
    <rPh sb="22" eb="23">
      <t>ジョウ</t>
    </rPh>
    <rPh sb="25" eb="26">
      <t>エ</t>
    </rPh>
    <rPh sb="27" eb="28">
      <t>ガク</t>
    </rPh>
    <rPh sb="29" eb="30">
      <t>コ</t>
    </rPh>
    <rPh sb="32" eb="34">
      <t>バアイ</t>
    </rPh>
    <phoneticPr fontId="3"/>
  </si>
  <si>
    <t>あっては１０分の９.２を乗じた額とし、予定価格に１０分の７．５を乗じて</t>
    <phoneticPr fontId="3"/>
  </si>
  <si>
    <t>（２）特別なものについては、予定価格の１０分の７.５から１０分の９.２ま</t>
    <rPh sb="3" eb="5">
      <t>トクベツ</t>
    </rPh>
    <phoneticPr fontId="3"/>
  </si>
  <si>
    <t>　　とし、その他の業務委託は予定価格の１０分の７.５とする。</t>
    <phoneticPr fontId="3"/>
  </si>
  <si>
    <t>　　令和元年６月１日から、入札公告又は指名通知する入札に適用する。</t>
    <rPh sb="2" eb="4">
      <t>レイワ</t>
    </rPh>
    <rPh sb="4" eb="6">
      <t>ガンネン</t>
    </rPh>
    <rPh sb="5" eb="6">
      <t>ネン</t>
    </rPh>
    <rPh sb="7" eb="8">
      <t>ガツ</t>
    </rPh>
    <rPh sb="9" eb="10">
      <t>ニチ</t>
    </rPh>
    <rPh sb="13" eb="15">
      <t>ニュウサツ</t>
    </rPh>
    <rPh sb="15" eb="17">
      <t>コウコク</t>
    </rPh>
    <rPh sb="17" eb="18">
      <t>マタ</t>
    </rPh>
    <rPh sb="19" eb="21">
      <t>シメイ</t>
    </rPh>
    <rPh sb="21" eb="23">
      <t>ツウチ</t>
    </rPh>
    <rPh sb="25" eb="27">
      <t>ニュウサツ</t>
    </rPh>
    <rPh sb="28" eb="30">
      <t>テキヨウ</t>
    </rPh>
    <phoneticPr fontId="3"/>
  </si>
  <si>
    <t>←　委託の場合「枝葉等処分」</t>
    <rPh sb="2" eb="4">
      <t>イタク</t>
    </rPh>
    <rPh sb="5" eb="7">
      <t>バアイ</t>
    </rPh>
    <rPh sb="8" eb="9">
      <t>エダ</t>
    </rPh>
    <rPh sb="9" eb="10">
      <t>ハ</t>
    </rPh>
    <rPh sb="10" eb="11">
      <t>トウ</t>
    </rPh>
    <rPh sb="11" eb="13">
      <t>ショブン</t>
    </rPh>
    <phoneticPr fontId="3"/>
  </si>
  <si>
    <t>算定式・予定価格の ７５％ ～ ９０％</t>
    <phoneticPr fontId="21"/>
  </si>
  <si>
    <r>
      <t xml:space="preserve">算定式・予定価格の ７５％ ～ </t>
    </r>
    <r>
      <rPr>
        <u/>
        <sz val="14"/>
        <color rgb="FFFF0000"/>
        <rFont val="HG丸ｺﾞｼｯｸM-PRO"/>
        <family val="3"/>
        <charset val="128"/>
      </rPr>
      <t>９２％</t>
    </r>
    <phoneticPr fontId="21"/>
  </si>
  <si>
    <t>直接修繕（工事）費
【委託「直接委託費」】</t>
    <rPh sb="0" eb="2">
      <t>チョクセツ</t>
    </rPh>
    <rPh sb="2" eb="4">
      <t>シュウゼン</t>
    </rPh>
    <rPh sb="5" eb="7">
      <t>コウジ</t>
    </rPh>
    <rPh sb="8" eb="9">
      <t>ヒ</t>
    </rPh>
    <phoneticPr fontId="6"/>
  </si>
  <si>
    <t>有価値物処分費
【委託「枝葉等処分」】</t>
    <rPh sb="0" eb="2">
      <t>ユウカ</t>
    </rPh>
    <rPh sb="2" eb="3">
      <t>チ</t>
    </rPh>
    <rPh sb="3" eb="4">
      <t>ブツ</t>
    </rPh>
    <rPh sb="4" eb="6">
      <t>ショブン</t>
    </rPh>
    <rPh sb="6" eb="7">
      <t>ヒ</t>
    </rPh>
    <phoneticPr fontId="3"/>
  </si>
  <si>
    <t>有価値物処分費
【委託「枝葉等処分」】</t>
    <rPh sb="0" eb="1">
      <t>ユウ</t>
    </rPh>
    <rPh sb="2" eb="3">
      <t>チ</t>
    </rPh>
    <rPh sb="3" eb="4">
      <t>ブツ</t>
    </rPh>
    <rPh sb="4" eb="6">
      <t>ショブン</t>
    </rPh>
    <rPh sb="6" eb="7">
      <t>ヒ</t>
    </rPh>
    <phoneticPr fontId="3"/>
  </si>
  <si>
    <t>　（１）予定価格算出の基礎となる次に掲げる①から⑥の額の合計額</t>
    <rPh sb="4" eb="6">
      <t>ヨテイ</t>
    </rPh>
    <rPh sb="6" eb="8">
      <t>カカク</t>
    </rPh>
    <rPh sb="8" eb="10">
      <t>サンシュツ</t>
    </rPh>
    <rPh sb="11" eb="13">
      <t>キソ</t>
    </rPh>
    <rPh sb="16" eb="17">
      <t>ツギ</t>
    </rPh>
    <rPh sb="18" eb="19">
      <t>カカ</t>
    </rPh>
    <rPh sb="26" eb="27">
      <t>ガク</t>
    </rPh>
    <rPh sb="28" eb="30">
      <t>ゴウケイ</t>
    </rPh>
    <rPh sb="30" eb="31">
      <t>ガク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</si>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</sst>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HG丸ｺﾞｼｯｸM-PRO"/>
      <family val="3"/>
      <charset val="128"/>
    </font>
    <font>
      <sz val="6"/>
      <name val="明朝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HG丸ｺﾞｼｯｸM-PRO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rgb="FFFF0000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u/>
      <sz val="14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sz val="26"/>
      <color rgb="FFFF0000"/>
      <name val="HG丸ｺﾞｼｯｸM-PRO"/>
      <family val="3"/>
      <charset val="128"/>
    </font>
    <font>
      <sz val="48"/>
      <color theme="1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38" fontId="7" fillId="0" borderId="7" xfId="1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38" fontId="7" fillId="0" borderId="10" xfId="1" applyFont="1" applyBorder="1" applyAlignment="1">
      <alignment vertical="center"/>
    </xf>
    <xf numFmtId="0" fontId="7" fillId="0" borderId="11" xfId="0" applyFont="1" applyBorder="1">
      <alignment vertical="center"/>
    </xf>
    <xf numFmtId="38" fontId="7" fillId="0" borderId="12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6" xfId="0" applyFont="1" applyBorder="1" applyAlignment="1">
      <alignment horizontal="left" vertical="center" indent="1"/>
    </xf>
    <xf numFmtId="38" fontId="7" fillId="0" borderId="7" xfId="0" applyNumberFormat="1" applyFont="1" applyBorder="1">
      <alignment vertical="center"/>
    </xf>
    <xf numFmtId="0" fontId="7" fillId="0" borderId="9" xfId="0" applyFont="1" applyBorder="1" applyAlignment="1">
      <alignment horizontal="left" vertical="center" indent="1"/>
    </xf>
    <xf numFmtId="38" fontId="7" fillId="0" borderId="10" xfId="0" applyNumberFormat="1" applyFont="1" applyBorder="1">
      <alignment vertical="center"/>
    </xf>
    <xf numFmtId="9" fontId="7" fillId="0" borderId="14" xfId="0" applyNumberFormat="1" applyFont="1" applyBorder="1">
      <alignment vertical="center"/>
    </xf>
    <xf numFmtId="0" fontId="7" fillId="0" borderId="11" xfId="0" applyFont="1" applyBorder="1" applyAlignment="1">
      <alignment horizontal="left" vertical="center"/>
    </xf>
    <xf numFmtId="3" fontId="7" fillId="0" borderId="7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3" fontId="7" fillId="0" borderId="12" xfId="0" applyNumberFormat="1" applyFont="1" applyBorder="1">
      <alignment vertical="center"/>
    </xf>
    <xf numFmtId="0" fontId="7" fillId="0" borderId="3" xfId="0" applyFont="1" applyBorder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distributed"/>
    </xf>
    <xf numFmtId="176" fontId="7" fillId="0" borderId="3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>
      <alignment vertical="center"/>
    </xf>
    <xf numFmtId="38" fontId="7" fillId="0" borderId="16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38" fontId="7" fillId="0" borderId="16" xfId="1" applyFont="1" applyBorder="1" applyAlignment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Fill="1" applyBorder="1">
      <alignment vertical="center"/>
    </xf>
    <xf numFmtId="38" fontId="7" fillId="0" borderId="12" xfId="1" applyFont="1" applyBorder="1" applyAlignment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Border="1" applyAlignment="1">
      <alignment vertical="center"/>
    </xf>
    <xf numFmtId="38" fontId="7" fillId="0" borderId="2" xfId="0" applyNumberFormat="1" applyFont="1" applyFill="1" applyBorder="1">
      <alignment vertical="center"/>
    </xf>
    <xf numFmtId="0" fontId="7" fillId="0" borderId="3" xfId="0" applyFont="1" applyFill="1" applyBorder="1">
      <alignment vertical="center"/>
    </xf>
    <xf numFmtId="38" fontId="7" fillId="0" borderId="4" xfId="1" applyFont="1" applyFill="1" applyBorder="1" applyAlignment="1">
      <alignment vertical="center"/>
    </xf>
    <xf numFmtId="0" fontId="7" fillId="0" borderId="20" xfId="0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15" fillId="0" borderId="11" xfId="0" applyFont="1" applyBorder="1">
      <alignment vertical="center"/>
    </xf>
    <xf numFmtId="38" fontId="15" fillId="0" borderId="12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7" fillId="2" borderId="0" xfId="0" applyFont="1" applyFill="1">
      <alignment vertical="center"/>
    </xf>
    <xf numFmtId="38" fontId="7" fillId="3" borderId="7" xfId="0" applyNumberFormat="1" applyFont="1" applyFill="1" applyBorder="1">
      <alignment vertical="center"/>
    </xf>
    <xf numFmtId="3" fontId="7" fillId="3" borderId="7" xfId="0" applyNumberFormat="1" applyFont="1" applyFill="1" applyBorder="1">
      <alignment vertical="center"/>
    </xf>
    <xf numFmtId="0" fontId="7" fillId="3" borderId="7" xfId="0" applyFont="1" applyFill="1" applyBorder="1">
      <alignment vertical="center"/>
    </xf>
    <xf numFmtId="38" fontId="7" fillId="3" borderId="4" xfId="0" applyNumberFormat="1" applyFont="1" applyFill="1" applyBorder="1">
      <alignment vertical="center"/>
    </xf>
    <xf numFmtId="0" fontId="7" fillId="3" borderId="0" xfId="0" applyFont="1" applyFill="1">
      <alignment vertical="center"/>
    </xf>
    <xf numFmtId="0" fontId="18" fillId="2" borderId="0" xfId="0" applyFont="1" applyFill="1">
      <alignment vertical="center"/>
    </xf>
    <xf numFmtId="0" fontId="15" fillId="0" borderId="0" xfId="11" applyFont="1">
      <alignment vertical="center"/>
    </xf>
    <xf numFmtId="0" fontId="15" fillId="2" borderId="0" xfId="11" applyFont="1" applyFill="1">
      <alignment vertical="center"/>
    </xf>
    <xf numFmtId="0" fontId="19" fillId="2" borderId="0" xfId="11" applyFont="1" applyFill="1">
      <alignment vertical="center"/>
    </xf>
    <xf numFmtId="0" fontId="15" fillId="0" borderId="28" xfId="11" applyFont="1" applyBorder="1">
      <alignment vertical="center"/>
    </xf>
    <xf numFmtId="0" fontId="15" fillId="0" borderId="27" xfId="11" applyFont="1" applyBorder="1">
      <alignment vertical="center"/>
    </xf>
    <xf numFmtId="0" fontId="23" fillId="0" borderId="0" xfId="11" applyFont="1" applyAlignment="1">
      <alignment horizontal="left" vertical="center"/>
    </xf>
    <xf numFmtId="0" fontId="15" fillId="0" borderId="25" xfId="11" applyFont="1" applyBorder="1">
      <alignment vertical="center"/>
    </xf>
    <xf numFmtId="0" fontId="15" fillId="0" borderId="0" xfId="11" applyFont="1" applyBorder="1">
      <alignment vertical="center"/>
    </xf>
    <xf numFmtId="49" fontId="24" fillId="0" borderId="26" xfId="11" applyNumberFormat="1" applyFont="1" applyBorder="1" applyAlignment="1">
      <alignment horizontal="left" vertical="center" indent="1"/>
    </xf>
    <xf numFmtId="49" fontId="24" fillId="0" borderId="24" xfId="11" applyNumberFormat="1" applyFont="1" applyBorder="1" applyAlignment="1">
      <alignment horizontal="left" vertical="center" indent="1"/>
    </xf>
    <xf numFmtId="0" fontId="15" fillId="0" borderId="23" xfId="11" applyFont="1" applyBorder="1">
      <alignment vertical="center"/>
    </xf>
    <xf numFmtId="0" fontId="15" fillId="0" borderId="22" xfId="11" applyFont="1" applyBorder="1">
      <alignment vertical="center"/>
    </xf>
    <xf numFmtId="49" fontId="24" fillId="0" borderId="21" xfId="11" applyNumberFormat="1" applyFont="1" applyBorder="1" applyAlignment="1">
      <alignment horizontal="left" vertical="center" indent="1"/>
    </xf>
    <xf numFmtId="0" fontId="22" fillId="0" borderId="0" xfId="11" applyFont="1" applyBorder="1" applyAlignment="1">
      <alignment horizontal="center" vertical="center"/>
    </xf>
    <xf numFmtId="0" fontId="23" fillId="0" borderId="0" xfId="11" applyFont="1">
      <alignment vertical="center"/>
    </xf>
    <xf numFmtId="0" fontId="25" fillId="2" borderId="0" xfId="11" applyFont="1" applyFill="1">
      <alignment vertical="center"/>
    </xf>
    <xf numFmtId="0" fontId="15" fillId="0" borderId="0" xfId="11" applyFont="1" applyAlignment="1">
      <alignment horizontal="right" vertical="center"/>
    </xf>
    <xf numFmtId="49" fontId="28" fillId="0" borderId="0" xfId="11" applyNumberFormat="1" applyFont="1" applyFill="1" applyBorder="1" applyAlignment="1">
      <alignment horizontal="left" vertical="center"/>
    </xf>
    <xf numFmtId="0" fontId="22" fillId="0" borderId="27" xfId="11" applyFont="1" applyBorder="1">
      <alignment vertical="center"/>
    </xf>
    <xf numFmtId="0" fontId="22" fillId="0" borderId="22" xfId="11" applyFont="1" applyBorder="1">
      <alignment vertical="center"/>
    </xf>
    <xf numFmtId="0" fontId="26" fillId="0" borderId="0" xfId="11" applyFont="1">
      <alignment vertical="center"/>
    </xf>
    <xf numFmtId="0" fontId="23" fillId="2" borderId="0" xfId="11" applyFont="1" applyFill="1">
      <alignment vertical="center"/>
    </xf>
    <xf numFmtId="0" fontId="31" fillId="2" borderId="0" xfId="11" applyFont="1" applyFill="1">
      <alignment vertical="center"/>
    </xf>
    <xf numFmtId="0" fontId="31" fillId="0" borderId="0" xfId="11" applyFont="1">
      <alignment vertical="center"/>
    </xf>
    <xf numFmtId="0" fontId="32" fillId="2" borderId="0" xfId="11" applyFont="1" applyFill="1">
      <alignment vertical="center"/>
    </xf>
    <xf numFmtId="0" fontId="32" fillId="0" borderId="0" xfId="11" applyFont="1">
      <alignment vertical="center"/>
    </xf>
    <xf numFmtId="49" fontId="33" fillId="0" borderId="0" xfId="11" applyNumberFormat="1" applyFont="1" applyFill="1" applyBorder="1" applyAlignment="1">
      <alignment horizontal="left" vertical="center"/>
    </xf>
    <xf numFmtId="0" fontId="31" fillId="0" borderId="0" xfId="11" applyFont="1" applyBorder="1">
      <alignment vertical="center"/>
    </xf>
    <xf numFmtId="0" fontId="32" fillId="0" borderId="0" xfId="11" applyFont="1" applyAlignment="1">
      <alignment horizontal="left" vertical="center"/>
    </xf>
    <xf numFmtId="0" fontId="32" fillId="0" borderId="0" xfId="11" applyFont="1" applyBorder="1">
      <alignment vertical="center"/>
    </xf>
    <xf numFmtId="49" fontId="22" fillId="0" borderId="0" xfId="11" applyNumberFormat="1" applyFont="1" applyFill="1" applyBorder="1" applyAlignment="1">
      <alignment horizontal="left" vertical="center"/>
    </xf>
    <xf numFmtId="0" fontId="27" fillId="2" borderId="0" xfId="11" applyFont="1" applyFill="1">
      <alignment vertical="center"/>
    </xf>
    <xf numFmtId="0" fontId="32" fillId="0" borderId="0" xfId="11" applyFont="1" applyBorder="1" applyAlignment="1">
      <alignment horizontal="center" vertical="center"/>
    </xf>
    <xf numFmtId="0" fontId="36" fillId="2" borderId="0" xfId="11" applyFont="1" applyFill="1">
      <alignment vertical="center"/>
    </xf>
    <xf numFmtId="0" fontId="31" fillId="0" borderId="25" xfId="11" applyFont="1" applyBorder="1">
      <alignment vertical="center"/>
    </xf>
    <xf numFmtId="0" fontId="32" fillId="0" borderId="25" xfId="11" applyFont="1" applyBorder="1">
      <alignment vertical="center"/>
    </xf>
    <xf numFmtId="0" fontId="22" fillId="0" borderId="0" xfId="11" applyFont="1" applyBorder="1" applyAlignment="1">
      <alignment horizontal="left" vertical="center"/>
    </xf>
    <xf numFmtId="0" fontId="34" fillId="0" borderId="0" xfId="11" applyFont="1" applyBorder="1" applyAlignment="1">
      <alignment horizontal="center" vertical="top" textRotation="180"/>
    </xf>
    <xf numFmtId="0" fontId="22" fillId="0" borderId="22" xfId="11" applyFont="1" applyBorder="1" applyAlignment="1">
      <alignment horizontal="left" vertical="center"/>
    </xf>
    <xf numFmtId="49" fontId="5" fillId="0" borderId="27" xfId="11" applyNumberFormat="1" applyFont="1" applyFill="1" applyBorder="1" applyAlignment="1">
      <alignment horizontal="left" vertical="center"/>
    </xf>
    <xf numFmtId="0" fontId="30" fillId="0" borderId="21" xfId="11" applyFont="1" applyBorder="1" applyAlignment="1">
      <alignment horizontal="left" vertical="center"/>
    </xf>
    <xf numFmtId="0" fontId="30" fillId="0" borderId="24" xfId="11" applyFont="1" applyBorder="1">
      <alignment vertical="center"/>
    </xf>
    <xf numFmtId="0" fontId="29" fillId="0" borderId="24" xfId="11" applyFont="1" applyBorder="1" applyAlignment="1">
      <alignment horizontal="left" vertical="center"/>
    </xf>
    <xf numFmtId="0" fontId="30" fillId="0" borderId="26" xfId="11" applyFont="1" applyBorder="1">
      <alignment vertical="center"/>
    </xf>
    <xf numFmtId="0" fontId="29" fillId="0" borderId="26" xfId="11" applyFont="1" applyBorder="1" applyAlignment="1">
      <alignment horizontal="left" vertical="center"/>
    </xf>
    <xf numFmtId="49" fontId="37" fillId="0" borderId="0" xfId="0" applyNumberFormat="1" applyFont="1" applyBorder="1" applyAlignment="1">
      <alignment horizontal="center" vertical="distributed"/>
    </xf>
    <xf numFmtId="49" fontId="4" fillId="0" borderId="0" xfId="0" applyNumberFormat="1" applyFont="1" applyBorder="1" applyAlignment="1">
      <alignment vertical="distributed"/>
    </xf>
    <xf numFmtId="49" fontId="4" fillId="0" borderId="0" xfId="0" quotePrefix="1" applyNumberFormat="1" applyFont="1" applyBorder="1" applyAlignment="1">
      <alignment horizontal="right" vertical="distributed" indent="2"/>
    </xf>
    <xf numFmtId="49" fontId="4" fillId="0" borderId="0" xfId="0" applyNumberFormat="1" applyFont="1" applyBorder="1" applyAlignment="1">
      <alignment horizontal="left" vertical="distributed" indent="1"/>
    </xf>
    <xf numFmtId="49" fontId="4" fillId="0" borderId="0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left" vertical="distributed" wrapText="1" indent="1"/>
    </xf>
    <xf numFmtId="49" fontId="16" fillId="0" borderId="0" xfId="0" applyNumberFormat="1" applyFont="1" applyBorder="1" applyAlignment="1">
      <alignment horizontal="left" vertical="distributed" wrapText="1" indent="2"/>
    </xf>
    <xf numFmtId="49" fontId="16" fillId="0" borderId="0" xfId="0" applyNumberFormat="1" applyFont="1" applyBorder="1" applyAlignment="1">
      <alignment vertical="distributed"/>
    </xf>
    <xf numFmtId="0" fontId="7" fillId="0" borderId="6" xfId="0" applyFont="1" applyBorder="1" applyAlignment="1">
      <alignment vertical="center" wrapText="1"/>
    </xf>
    <xf numFmtId="0" fontId="38" fillId="2" borderId="0" xfId="0" applyFont="1" applyFill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 wrapText="1"/>
    </xf>
    <xf numFmtId="49" fontId="17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distributed"/>
    </xf>
    <xf numFmtId="49" fontId="13" fillId="2" borderId="0" xfId="0" applyNumberFormat="1" applyFont="1" applyFill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vertical="distributed"/>
    </xf>
    <xf numFmtId="0" fontId="39" fillId="2" borderId="0" xfId="0" applyFont="1" applyFill="1">
      <alignment vertical="center"/>
    </xf>
    <xf numFmtId="0" fontId="7" fillId="0" borderId="12" xfId="0" applyFont="1" applyBorder="1" applyAlignment="1">
      <alignment horizontal="center" vertical="center"/>
    </xf>
    <xf numFmtId="0" fontId="35" fillId="0" borderId="31" xfId="11" applyFont="1" applyBorder="1" applyAlignment="1">
      <alignment horizontal="center" vertical="center"/>
    </xf>
    <xf numFmtId="0" fontId="35" fillId="0" borderId="30" xfId="11" applyFont="1" applyBorder="1" applyAlignment="1">
      <alignment horizontal="center" vertical="center"/>
    </xf>
    <xf numFmtId="0" fontId="35" fillId="0" borderId="29" xfId="11" applyFont="1" applyBorder="1" applyAlignment="1">
      <alignment horizontal="center" vertical="center"/>
    </xf>
    <xf numFmtId="0" fontId="23" fillId="0" borderId="0" xfId="11" applyFont="1" applyAlignment="1">
      <alignment horizontal="center" vertical="center"/>
    </xf>
    <xf numFmtId="38" fontId="7" fillId="4" borderId="7" xfId="1" applyFont="1" applyFill="1" applyBorder="1" applyAlignment="1">
      <alignment vertical="center"/>
    </xf>
  </cellXfs>
  <cellStyles count="12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1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5</xdr:row>
      <xdr:rowOff>19050</xdr:rowOff>
    </xdr:from>
    <xdr:to>
      <xdr:col>11</xdr:col>
      <xdr:colOff>0</xdr:colOff>
      <xdr:row>5</xdr:row>
      <xdr:rowOff>685800</xdr:rowOff>
    </xdr:to>
    <xdr:sp macro="" textlink="">
      <xdr:nvSpPr>
        <xdr:cNvPr id="2" name="角丸四角形 1"/>
        <xdr:cNvSpPr/>
      </xdr:nvSpPr>
      <xdr:spPr>
        <a:xfrm>
          <a:off x="266701" y="1981200"/>
          <a:ext cx="6915149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700" b="1"/>
            <a:t>令和元年６月１日以降に入札公告、指名通知を行うものから適用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zoomScaleNormal="100" zoomScaleSheetLayoutView="100" workbookViewId="0">
      <selection activeCell="D1" sqref="D1"/>
    </sheetView>
  </sheetViews>
  <sheetFormatPr defaultRowHeight="17.25"/>
  <cols>
    <col min="1" max="1" width="4.375" style="67" customWidth="1"/>
    <col min="2" max="2" width="84" style="36" customWidth="1"/>
    <col min="3" max="3" width="3.25" style="36" customWidth="1"/>
    <col min="4" max="16384" width="9" style="36"/>
  </cols>
  <sheetData>
    <row r="1" spans="1:10">
      <c r="A1" s="144"/>
      <c r="B1" s="142"/>
      <c r="C1" s="142"/>
    </row>
    <row r="2" spans="1:10" ht="18.75">
      <c r="A2" s="144"/>
      <c r="C2" s="141"/>
    </row>
    <row r="3" spans="1:10">
      <c r="A3" s="144"/>
      <c r="B3" s="73"/>
      <c r="C3" s="142"/>
    </row>
    <row r="4" spans="1:10">
      <c r="A4" s="144"/>
      <c r="B4" s="126" t="s">
        <v>22</v>
      </c>
      <c r="C4" s="143"/>
      <c r="D4" s="37" t="s">
        <v>85</v>
      </c>
      <c r="E4" s="37"/>
      <c r="F4" s="37"/>
      <c r="G4" s="37"/>
      <c r="H4" s="37"/>
      <c r="I4" s="37"/>
      <c r="J4" s="37"/>
    </row>
    <row r="5" spans="1:10">
      <c r="A5" s="146"/>
      <c r="B5" s="127"/>
      <c r="C5" s="143"/>
      <c r="D5" s="37"/>
      <c r="E5" s="37"/>
      <c r="F5" s="37"/>
      <c r="G5" s="37"/>
      <c r="H5" s="37"/>
      <c r="I5" s="37"/>
      <c r="J5" s="37"/>
    </row>
    <row r="6" spans="1:10">
      <c r="A6" s="146"/>
      <c r="B6" s="128" t="s">
        <v>72</v>
      </c>
      <c r="C6" s="143"/>
      <c r="D6" s="37"/>
      <c r="E6" s="37"/>
      <c r="F6" s="37"/>
      <c r="G6" s="37"/>
      <c r="H6" s="37"/>
      <c r="I6" s="37"/>
      <c r="J6" s="37"/>
    </row>
    <row r="7" spans="1:10">
      <c r="A7" s="146"/>
      <c r="B7" s="68" t="s">
        <v>14</v>
      </c>
      <c r="C7" s="143"/>
      <c r="D7" s="37"/>
      <c r="E7" s="37"/>
      <c r="F7" s="37"/>
      <c r="G7" s="37"/>
      <c r="H7" s="37"/>
      <c r="I7" s="37"/>
      <c r="J7" s="37"/>
    </row>
    <row r="8" spans="1:10">
      <c r="A8" s="144"/>
      <c r="B8" s="129" t="s">
        <v>69</v>
      </c>
      <c r="C8" s="142"/>
    </row>
    <row r="9" spans="1:10">
      <c r="A9" s="144"/>
      <c r="B9" s="129" t="s">
        <v>70</v>
      </c>
      <c r="C9" s="142"/>
    </row>
    <row r="10" spans="1:10">
      <c r="A10" s="144"/>
      <c r="B10" s="129" t="s">
        <v>71</v>
      </c>
      <c r="C10" s="142"/>
    </row>
    <row r="11" spans="1:10">
      <c r="A11" s="144"/>
      <c r="B11" s="68"/>
      <c r="C11" s="142"/>
    </row>
    <row r="12" spans="1:10">
      <c r="A12" s="144"/>
      <c r="B12" s="68" t="s">
        <v>15</v>
      </c>
      <c r="C12" s="142"/>
    </row>
    <row r="13" spans="1:10">
      <c r="A13" s="144"/>
      <c r="B13" s="68" t="s">
        <v>16</v>
      </c>
      <c r="C13" s="142"/>
    </row>
    <row r="14" spans="1:10">
      <c r="A14" s="144"/>
      <c r="B14" s="68" t="s">
        <v>23</v>
      </c>
      <c r="C14" s="142"/>
    </row>
    <row r="15" spans="1:10">
      <c r="A15" s="144"/>
      <c r="B15" s="130" t="s">
        <v>24</v>
      </c>
      <c r="C15" s="142"/>
    </row>
    <row r="16" spans="1:10">
      <c r="A16" s="144"/>
      <c r="B16" s="130" t="s">
        <v>33</v>
      </c>
      <c r="C16" s="142"/>
    </row>
    <row r="17" spans="1:3">
      <c r="A17" s="144"/>
      <c r="B17" s="131"/>
      <c r="C17" s="142"/>
    </row>
    <row r="18" spans="1:3">
      <c r="A18" s="144"/>
      <c r="B18" s="68" t="s">
        <v>17</v>
      </c>
      <c r="C18" s="142"/>
    </row>
    <row r="19" spans="1:3">
      <c r="A19" s="144" t="s">
        <v>18</v>
      </c>
      <c r="B19" s="68" t="s">
        <v>84</v>
      </c>
      <c r="C19" s="142"/>
    </row>
    <row r="20" spans="1:3">
      <c r="A20" s="144"/>
      <c r="B20" s="132" t="s">
        <v>43</v>
      </c>
      <c r="C20" s="142"/>
    </row>
    <row r="21" spans="1:3">
      <c r="A21" s="144"/>
      <c r="B21" s="68" t="s">
        <v>19</v>
      </c>
      <c r="C21" s="142"/>
    </row>
    <row r="22" spans="1:3">
      <c r="A22" s="144"/>
      <c r="B22" s="68" t="s">
        <v>39</v>
      </c>
      <c r="C22" s="142"/>
    </row>
    <row r="23" spans="1:3">
      <c r="A23" s="144"/>
      <c r="B23" s="133" t="s">
        <v>63</v>
      </c>
      <c r="C23" s="142"/>
    </row>
    <row r="24" spans="1:3">
      <c r="A24" s="144"/>
      <c r="B24" s="68" t="s">
        <v>34</v>
      </c>
      <c r="C24" s="142"/>
    </row>
    <row r="25" spans="1:3">
      <c r="A25" s="144"/>
      <c r="B25" s="68" t="s">
        <v>29</v>
      </c>
      <c r="C25" s="142"/>
    </row>
    <row r="26" spans="1:3">
      <c r="A26" s="144"/>
      <c r="B26" s="135" t="s">
        <v>73</v>
      </c>
      <c r="C26" s="142"/>
    </row>
    <row r="27" spans="1:3">
      <c r="A27" s="144"/>
      <c r="B27" s="135" t="s">
        <v>74</v>
      </c>
      <c r="C27" s="142"/>
    </row>
    <row r="28" spans="1:3">
      <c r="A28" s="144"/>
      <c r="B28" s="134" t="s">
        <v>64</v>
      </c>
      <c r="C28" s="142"/>
    </row>
    <row r="29" spans="1:3">
      <c r="A29" s="144"/>
      <c r="B29" s="134" t="s">
        <v>75</v>
      </c>
      <c r="C29" s="142"/>
    </row>
    <row r="30" spans="1:3">
      <c r="A30" s="144"/>
      <c r="B30" s="132" t="s">
        <v>65</v>
      </c>
      <c r="C30" s="142"/>
    </row>
    <row r="31" spans="1:3">
      <c r="A31" s="144"/>
      <c r="B31" s="134" t="s">
        <v>68</v>
      </c>
      <c r="C31" s="142"/>
    </row>
    <row r="32" spans="1:3">
      <c r="A32" s="144"/>
      <c r="B32" s="134" t="s">
        <v>76</v>
      </c>
      <c r="C32" s="142"/>
    </row>
    <row r="33" spans="1:3">
      <c r="A33" s="144"/>
      <c r="B33" s="134"/>
      <c r="C33" s="142"/>
    </row>
    <row r="34" spans="1:3">
      <c r="A34" s="144"/>
      <c r="B34" s="132" t="s">
        <v>20</v>
      </c>
      <c r="C34" s="142"/>
    </row>
    <row r="35" spans="1:3">
      <c r="A35" s="144"/>
      <c r="B35" s="132" t="s">
        <v>77</v>
      </c>
      <c r="C35" s="142"/>
    </row>
    <row r="36" spans="1:3">
      <c r="A36" s="144"/>
      <c r="B36" s="136"/>
      <c r="C36" s="142"/>
    </row>
    <row r="37" spans="1:3">
      <c r="A37" s="144"/>
      <c r="B37" s="68" t="s">
        <v>21</v>
      </c>
      <c r="C37" s="142"/>
    </row>
    <row r="38" spans="1:3">
      <c r="A38" s="144"/>
      <c r="B38" s="68" t="s">
        <v>66</v>
      </c>
      <c r="C38" s="142"/>
    </row>
    <row r="39" spans="1:3">
      <c r="A39" s="144"/>
      <c r="B39" s="68" t="s">
        <v>67</v>
      </c>
      <c r="C39" s="142"/>
    </row>
    <row r="40" spans="1:3">
      <c r="A40" s="144"/>
      <c r="B40" s="145"/>
      <c r="C40" s="142"/>
    </row>
    <row r="41" spans="1:3">
      <c r="B41" s="68"/>
    </row>
    <row r="42" spans="1:3">
      <c r="B42" s="68"/>
    </row>
    <row r="43" spans="1:3">
      <c r="B43" s="68"/>
    </row>
    <row r="44" spans="1:3">
      <c r="B44" s="68"/>
    </row>
    <row r="45" spans="1:3">
      <c r="B45" s="68"/>
    </row>
    <row r="46" spans="1:3">
      <c r="B46" s="68"/>
    </row>
    <row r="47" spans="1:3">
      <c r="B47" s="68"/>
    </row>
    <row r="48" spans="1:3">
      <c r="B48" s="68"/>
    </row>
    <row r="49" spans="2:2">
      <c r="B49" s="68"/>
    </row>
    <row r="50" spans="2:2">
      <c r="B50" s="68"/>
    </row>
  </sheetData>
  <phoneticPr fontId="3"/>
  <pageMargins left="1.0236220472440944" right="0" top="0.74803149606299213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1"/>
  <sheetViews>
    <sheetView zoomScaleNormal="100" workbookViewId="0">
      <selection activeCell="N9" sqref="N9"/>
    </sheetView>
  </sheetViews>
  <sheetFormatPr defaultRowHeight="13.5"/>
  <cols>
    <col min="1" max="1" width="2.25" style="2" customWidth="1"/>
    <col min="2" max="2" width="22.625" style="2" customWidth="1"/>
    <col min="3" max="3" width="4.375" style="2" customWidth="1"/>
    <col min="4" max="4" width="17.25" style="2" customWidth="1"/>
    <col min="5" max="5" width="4.375" style="2" customWidth="1"/>
    <col min="6" max="6" width="9" style="2"/>
    <col min="7" max="7" width="4.375" style="2" customWidth="1"/>
    <col min="8" max="8" width="17.25" style="2" customWidth="1"/>
    <col min="9" max="9" width="10.25" style="2" customWidth="1"/>
    <col min="10" max="10" width="3" style="2" customWidth="1"/>
    <col min="11" max="16384" width="9" style="2"/>
  </cols>
  <sheetData>
    <row r="1" spans="1:10" ht="17.25">
      <c r="A1" s="147"/>
      <c r="B1" s="74"/>
      <c r="C1" s="80"/>
      <c r="D1" s="74"/>
      <c r="E1" s="74"/>
      <c r="F1" s="74"/>
      <c r="G1" s="74"/>
      <c r="H1" s="74"/>
      <c r="I1" s="74"/>
      <c r="J1" s="74"/>
    </row>
    <row r="2" spans="1:10">
      <c r="A2" s="74"/>
      <c r="I2" s="40" t="s">
        <v>27</v>
      </c>
      <c r="J2" s="74"/>
    </row>
    <row r="3" spans="1:10" ht="17.25">
      <c r="A3" s="74"/>
      <c r="B3" s="1" t="s">
        <v>41</v>
      </c>
      <c r="E3" s="3"/>
      <c r="G3" s="3"/>
      <c r="H3" s="4"/>
      <c r="J3" s="74"/>
    </row>
    <row r="4" spans="1:10">
      <c r="A4" s="74"/>
      <c r="E4" s="3"/>
      <c r="G4" s="3"/>
      <c r="H4" s="4"/>
      <c r="J4" s="74"/>
    </row>
    <row r="5" spans="1:10" ht="21">
      <c r="A5" s="138"/>
      <c r="B5" s="5"/>
      <c r="C5" s="5"/>
      <c r="D5" s="6"/>
      <c r="E5" s="7"/>
      <c r="F5" s="6"/>
      <c r="G5" s="7"/>
      <c r="H5" s="8"/>
      <c r="I5" s="9" t="s">
        <v>0</v>
      </c>
      <c r="J5" s="74"/>
    </row>
    <row r="6" spans="1:10" ht="21">
      <c r="A6" s="138"/>
      <c r="B6" s="48"/>
      <c r="C6" s="48"/>
      <c r="D6" s="10"/>
      <c r="E6" s="148" t="s">
        <v>26</v>
      </c>
      <c r="F6" s="148"/>
      <c r="G6" s="148"/>
      <c r="H6" s="56">
        <f>TRUNC(H7,-3)</f>
        <v>0</v>
      </c>
      <c r="I6" s="11"/>
      <c r="J6" s="74"/>
    </row>
    <row r="7" spans="1:10" ht="21">
      <c r="A7" s="138"/>
      <c r="B7" s="12" t="s">
        <v>1</v>
      </c>
      <c r="C7" s="12"/>
      <c r="D7" s="75"/>
      <c r="E7" s="13"/>
      <c r="F7" s="14"/>
      <c r="G7" s="13"/>
      <c r="H7" s="153">
        <f>SUM(D7,D8,D9,D10,D11,D12,D13,D14,D15)</f>
        <v>0</v>
      </c>
      <c r="I7" s="16"/>
      <c r="J7" s="74"/>
    </row>
    <row r="8" spans="1:10" ht="27">
      <c r="A8" s="138"/>
      <c r="B8" s="137" t="s">
        <v>81</v>
      </c>
      <c r="C8" s="12"/>
      <c r="D8" s="75"/>
      <c r="E8" s="13"/>
      <c r="F8" s="14"/>
      <c r="G8" s="13"/>
      <c r="H8" s="15"/>
      <c r="I8" s="16"/>
      <c r="J8" s="74"/>
    </row>
    <row r="9" spans="1:10" ht="21">
      <c r="A9" s="138"/>
      <c r="B9" s="12" t="s">
        <v>2</v>
      </c>
      <c r="C9" s="12"/>
      <c r="D9" s="76"/>
      <c r="E9" s="13"/>
      <c r="F9" s="14"/>
      <c r="G9" s="13"/>
      <c r="H9" s="15"/>
      <c r="I9" s="16"/>
      <c r="J9" s="74"/>
    </row>
    <row r="10" spans="1:10" ht="21">
      <c r="A10" s="138"/>
      <c r="B10" s="12" t="s">
        <v>3</v>
      </c>
      <c r="C10" s="12"/>
      <c r="D10" s="76"/>
      <c r="E10" s="13"/>
      <c r="F10" s="14"/>
      <c r="G10" s="13"/>
      <c r="H10" s="15"/>
      <c r="I10" s="16"/>
      <c r="J10" s="74"/>
    </row>
    <row r="11" spans="1:10" ht="21">
      <c r="A11" s="138"/>
      <c r="B11" s="12" t="s">
        <v>4</v>
      </c>
      <c r="C11" s="12"/>
      <c r="D11" s="76"/>
      <c r="E11" s="13"/>
      <c r="F11" s="14"/>
      <c r="G11" s="13"/>
      <c r="H11" s="15"/>
      <c r="I11" s="16"/>
      <c r="J11" s="74"/>
    </row>
    <row r="12" spans="1:10" ht="21">
      <c r="A12" s="138"/>
      <c r="B12" s="12" t="s">
        <v>5</v>
      </c>
      <c r="C12" s="12"/>
      <c r="D12" s="77"/>
      <c r="E12" s="13"/>
      <c r="F12" s="14"/>
      <c r="G12" s="13"/>
      <c r="H12" s="15"/>
      <c r="I12" s="16"/>
      <c r="J12" s="74"/>
    </row>
    <row r="13" spans="1:10" ht="21">
      <c r="A13" s="138"/>
      <c r="B13" s="12" t="s">
        <v>6</v>
      </c>
      <c r="C13" s="12"/>
      <c r="D13" s="75"/>
      <c r="E13" s="13"/>
      <c r="F13" s="14"/>
      <c r="G13" s="13"/>
      <c r="H13" s="15"/>
      <c r="I13" s="16"/>
      <c r="J13" s="74"/>
    </row>
    <row r="14" spans="1:10" ht="27">
      <c r="A14" s="138"/>
      <c r="B14" s="139" t="s">
        <v>82</v>
      </c>
      <c r="C14" s="51"/>
      <c r="D14" s="78"/>
      <c r="E14" s="52"/>
      <c r="F14" s="10"/>
      <c r="G14" s="52"/>
      <c r="H14" s="53"/>
      <c r="I14" s="11"/>
      <c r="J14" s="74"/>
    </row>
    <row r="15" spans="1:10" ht="21">
      <c r="A15" s="138"/>
      <c r="B15" s="51" t="s">
        <v>30</v>
      </c>
      <c r="C15" s="51"/>
      <c r="D15" s="78"/>
      <c r="E15" s="52"/>
      <c r="F15" s="10"/>
      <c r="G15" s="52"/>
      <c r="H15" s="53"/>
      <c r="I15" s="11"/>
      <c r="J15" s="74"/>
    </row>
    <row r="16" spans="1:10" ht="21">
      <c r="A16" s="138"/>
      <c r="B16" s="69" t="s">
        <v>25</v>
      </c>
      <c r="C16" s="69"/>
      <c r="D16" s="70">
        <f>SUM(H17:H18)</f>
        <v>0</v>
      </c>
      <c r="E16" s="71" t="s">
        <v>36</v>
      </c>
      <c r="F16" s="72">
        <v>0.97</v>
      </c>
      <c r="G16" s="23" t="s">
        <v>37</v>
      </c>
      <c r="H16" s="49">
        <f>D16*F16</f>
        <v>0</v>
      </c>
      <c r="I16" s="25"/>
      <c r="J16" s="74"/>
    </row>
    <row r="17" spans="1:11" ht="21">
      <c r="A17" s="138"/>
      <c r="B17" s="26" t="s">
        <v>25</v>
      </c>
      <c r="C17" s="12"/>
      <c r="D17" s="27"/>
      <c r="E17" s="13"/>
      <c r="F17" s="14"/>
      <c r="G17" s="13"/>
      <c r="H17" s="15">
        <f>D8</f>
        <v>0</v>
      </c>
      <c r="I17" s="16"/>
      <c r="J17" s="74"/>
    </row>
    <row r="18" spans="1:11" ht="21">
      <c r="A18" s="138"/>
      <c r="B18" s="28" t="s">
        <v>7</v>
      </c>
      <c r="C18" s="17"/>
      <c r="D18" s="29">
        <f>D7</f>
        <v>0</v>
      </c>
      <c r="E18" s="19" t="s">
        <v>36</v>
      </c>
      <c r="F18" s="18">
        <v>0.6</v>
      </c>
      <c r="G18" s="19" t="s">
        <v>37</v>
      </c>
      <c r="H18" s="20">
        <f>D18*F18</f>
        <v>0</v>
      </c>
      <c r="I18" s="30"/>
      <c r="J18" s="74"/>
    </row>
    <row r="19" spans="1:11" ht="21">
      <c r="A19" s="138"/>
      <c r="B19" s="31" t="s">
        <v>2</v>
      </c>
      <c r="C19" s="21"/>
      <c r="D19" s="22">
        <f>SUM(H20:H21)</f>
        <v>0</v>
      </c>
      <c r="E19" s="23" t="s">
        <v>36</v>
      </c>
      <c r="F19" s="24">
        <v>0.9</v>
      </c>
      <c r="G19" s="23" t="s">
        <v>37</v>
      </c>
      <c r="H19" s="49">
        <f>D19*F19</f>
        <v>0</v>
      </c>
      <c r="I19" s="25"/>
      <c r="J19" s="74"/>
    </row>
    <row r="20" spans="1:11" ht="21">
      <c r="A20" s="138"/>
      <c r="B20" s="26" t="s">
        <v>2</v>
      </c>
      <c r="C20" s="12"/>
      <c r="D20" s="32"/>
      <c r="E20" s="13"/>
      <c r="F20" s="14"/>
      <c r="G20" s="13"/>
      <c r="H20" s="15">
        <f>D9</f>
        <v>0</v>
      </c>
      <c r="I20" s="16"/>
      <c r="J20" s="74"/>
    </row>
    <row r="21" spans="1:11" ht="21">
      <c r="A21" s="138"/>
      <c r="B21" s="28" t="s">
        <v>8</v>
      </c>
      <c r="C21" s="17"/>
      <c r="D21" s="33">
        <f>D7</f>
        <v>0</v>
      </c>
      <c r="E21" s="19" t="s">
        <v>36</v>
      </c>
      <c r="F21" s="18">
        <v>0.1</v>
      </c>
      <c r="G21" s="19" t="s">
        <v>37</v>
      </c>
      <c r="H21" s="20">
        <f>D21*F21</f>
        <v>0</v>
      </c>
      <c r="I21" s="30"/>
      <c r="J21" s="74"/>
    </row>
    <row r="22" spans="1:11" ht="21">
      <c r="A22" s="138"/>
      <c r="B22" s="21" t="s">
        <v>3</v>
      </c>
      <c r="C22" s="21"/>
      <c r="D22" s="34">
        <f>SUM(H23:H26)</f>
        <v>0</v>
      </c>
      <c r="E22" s="23" t="s">
        <v>38</v>
      </c>
      <c r="F22" s="24">
        <v>0.9</v>
      </c>
      <c r="G22" s="23" t="s">
        <v>37</v>
      </c>
      <c r="H22" s="49">
        <f>D22*F22</f>
        <v>0</v>
      </c>
      <c r="I22" s="25"/>
      <c r="J22" s="74"/>
    </row>
    <row r="23" spans="1:11" ht="21">
      <c r="A23" s="138"/>
      <c r="B23" s="26" t="s">
        <v>3</v>
      </c>
      <c r="C23" s="12"/>
      <c r="D23" s="32"/>
      <c r="E23" s="13"/>
      <c r="F23" s="14"/>
      <c r="G23" s="13"/>
      <c r="H23" s="15">
        <f>D10</f>
        <v>0</v>
      </c>
      <c r="I23" s="16"/>
      <c r="J23" s="74"/>
    </row>
    <row r="24" spans="1:11" ht="21">
      <c r="A24" s="138"/>
      <c r="B24" s="26" t="s">
        <v>4</v>
      </c>
      <c r="C24" s="12"/>
      <c r="D24" s="32"/>
      <c r="E24" s="13"/>
      <c r="F24" s="14"/>
      <c r="G24" s="13"/>
      <c r="H24" s="15">
        <f>D11</f>
        <v>0</v>
      </c>
      <c r="I24" s="16"/>
      <c r="J24" s="74"/>
    </row>
    <row r="25" spans="1:11" ht="21">
      <c r="A25" s="138"/>
      <c r="B25" s="26" t="s">
        <v>5</v>
      </c>
      <c r="C25" s="12"/>
      <c r="D25" s="32"/>
      <c r="E25" s="13"/>
      <c r="F25" s="14"/>
      <c r="G25" s="13"/>
      <c r="H25" s="15">
        <f>D12</f>
        <v>0</v>
      </c>
      <c r="I25" s="16"/>
      <c r="J25" s="74"/>
    </row>
    <row r="26" spans="1:11" ht="21">
      <c r="A26" s="138"/>
      <c r="B26" s="28" t="s">
        <v>9</v>
      </c>
      <c r="C26" s="17"/>
      <c r="D26" s="33">
        <f>D7</f>
        <v>0</v>
      </c>
      <c r="E26" s="19" t="s">
        <v>36</v>
      </c>
      <c r="F26" s="18">
        <v>0.2</v>
      </c>
      <c r="G26" s="19" t="s">
        <v>37</v>
      </c>
      <c r="H26" s="20">
        <f>D26*F26</f>
        <v>0</v>
      </c>
      <c r="I26" s="30"/>
      <c r="J26" s="74"/>
    </row>
    <row r="27" spans="1:11" ht="21">
      <c r="A27" s="138"/>
      <c r="B27" s="21" t="s">
        <v>10</v>
      </c>
      <c r="C27" s="21"/>
      <c r="D27" s="34">
        <f>H28</f>
        <v>0</v>
      </c>
      <c r="E27" s="23" t="s">
        <v>36</v>
      </c>
      <c r="F27" s="24">
        <v>0.55000000000000004</v>
      </c>
      <c r="G27" s="23" t="s">
        <v>37</v>
      </c>
      <c r="H27" s="49">
        <f>D27*F27</f>
        <v>0</v>
      </c>
      <c r="I27" s="25"/>
      <c r="J27" s="74"/>
    </row>
    <row r="28" spans="1:11" ht="21">
      <c r="A28" s="138"/>
      <c r="B28" s="41" t="s">
        <v>10</v>
      </c>
      <c r="C28" s="42"/>
      <c r="D28" s="43"/>
      <c r="E28" s="44"/>
      <c r="F28" s="45"/>
      <c r="G28" s="44"/>
      <c r="H28" s="46">
        <f>D13</f>
        <v>0</v>
      </c>
      <c r="I28" s="47"/>
      <c r="J28" s="74"/>
    </row>
    <row r="29" spans="1:11" ht="27">
      <c r="A29" s="138"/>
      <c r="B29" s="140" t="s">
        <v>83</v>
      </c>
      <c r="C29" s="57"/>
      <c r="D29" s="58">
        <f>H30</f>
        <v>0</v>
      </c>
      <c r="E29" s="59" t="s">
        <v>36</v>
      </c>
      <c r="F29" s="60">
        <v>1</v>
      </c>
      <c r="G29" s="59" t="s">
        <v>37</v>
      </c>
      <c r="H29" s="61">
        <f>D29*F29</f>
        <v>0</v>
      </c>
      <c r="I29" s="50"/>
      <c r="J29" s="74"/>
      <c r="K29" s="2" t="s">
        <v>78</v>
      </c>
    </row>
    <row r="30" spans="1:11" ht="21">
      <c r="A30" s="138"/>
      <c r="B30" s="41" t="s">
        <v>35</v>
      </c>
      <c r="C30" s="42"/>
      <c r="D30" s="43"/>
      <c r="E30" s="44"/>
      <c r="F30" s="45"/>
      <c r="G30" s="44"/>
      <c r="H30" s="46">
        <f>D14</f>
        <v>0</v>
      </c>
      <c r="I30" s="47"/>
      <c r="J30" s="74"/>
    </row>
    <row r="31" spans="1:11" ht="21">
      <c r="A31" s="138"/>
      <c r="B31" s="66" t="s">
        <v>30</v>
      </c>
      <c r="C31" s="62"/>
      <c r="D31" s="54">
        <f>H32</f>
        <v>0</v>
      </c>
      <c r="E31" s="63" t="s">
        <v>36</v>
      </c>
      <c r="F31" s="64">
        <v>1</v>
      </c>
      <c r="G31" s="63" t="s">
        <v>37</v>
      </c>
      <c r="H31" s="65">
        <f>D31*F31</f>
        <v>0</v>
      </c>
      <c r="I31" s="55"/>
      <c r="J31" s="74"/>
    </row>
    <row r="32" spans="1:11" ht="21">
      <c r="A32" s="138"/>
      <c r="B32" s="41" t="s">
        <v>31</v>
      </c>
      <c r="C32" s="42"/>
      <c r="D32" s="43"/>
      <c r="E32" s="44"/>
      <c r="F32" s="45"/>
      <c r="G32" s="44"/>
      <c r="H32" s="46">
        <f>D15</f>
        <v>0</v>
      </c>
      <c r="I32" s="47"/>
      <c r="J32" s="74"/>
    </row>
    <row r="33" spans="1:10" ht="21">
      <c r="A33" s="138"/>
      <c r="B33" s="5" t="s">
        <v>11</v>
      </c>
      <c r="C33" s="5"/>
      <c r="D33" s="54"/>
      <c r="E33" s="7"/>
      <c r="F33" s="6"/>
      <c r="G33" s="7"/>
      <c r="H33" s="8">
        <f>SUM(H16,H19,H22,H27,H29,H31)</f>
        <v>0</v>
      </c>
      <c r="I33" s="35"/>
      <c r="J33" s="74"/>
    </row>
    <row r="34" spans="1:10" ht="21">
      <c r="A34" s="138"/>
      <c r="B34" s="5" t="s">
        <v>12</v>
      </c>
      <c r="C34" s="5"/>
      <c r="D34" s="6"/>
      <c r="E34" s="7"/>
      <c r="F34" s="6"/>
      <c r="G34" s="7"/>
      <c r="H34" s="8">
        <f>TRUNC(H33,-3)</f>
        <v>0</v>
      </c>
      <c r="I34" s="38" t="e">
        <f>H34/H6*100</f>
        <v>#DIV/0!</v>
      </c>
      <c r="J34" s="74"/>
    </row>
    <row r="35" spans="1:10">
      <c r="A35" s="74"/>
      <c r="J35" s="74"/>
    </row>
    <row r="36" spans="1:10">
      <c r="A36" s="74"/>
      <c r="B36" s="79"/>
      <c r="C36" s="2" t="s">
        <v>13</v>
      </c>
      <c r="J36" s="74"/>
    </row>
    <row r="37" spans="1:10">
      <c r="A37" s="74"/>
      <c r="B37" s="39" t="s">
        <v>40</v>
      </c>
      <c r="J37" s="74"/>
    </row>
    <row r="38" spans="1:10">
      <c r="A38" s="74"/>
      <c r="B38" s="2" t="s">
        <v>28</v>
      </c>
      <c r="J38" s="74"/>
    </row>
    <row r="39" spans="1:10">
      <c r="A39" s="74"/>
      <c r="B39" s="2" t="s">
        <v>32</v>
      </c>
      <c r="J39" s="74"/>
    </row>
    <row r="40" spans="1:10">
      <c r="A40" s="74"/>
      <c r="B40" s="2" t="s">
        <v>42</v>
      </c>
      <c r="J40" s="74"/>
    </row>
    <row r="41" spans="1:10">
      <c r="A41" s="74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1">
    <mergeCell ref="E6:G6"/>
  </mergeCells>
  <phoneticPr fontId="3"/>
  <pageMargins left="0.78740157480314965" right="0.19685039370078741" top="0.59055118110236227" bottom="0.15748031496062992" header="0.19685039370078741" footer="0.19685039370078741"/>
  <pageSetup paperSize="9" orientation="portrait" horizontalDpi="300" verticalDpi="300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32"/>
  <sheetViews>
    <sheetView workbookViewId="0">
      <selection activeCell="M1" sqref="M1"/>
    </sheetView>
  </sheetViews>
  <sheetFormatPr defaultRowHeight="13.5"/>
  <cols>
    <col min="1" max="1" width="3.125" style="81" customWidth="1"/>
    <col min="2" max="2" width="5.75" style="81" customWidth="1"/>
    <col min="3" max="3" width="9.625" style="81" customWidth="1"/>
    <col min="4" max="6" width="9" style="81"/>
    <col min="7" max="7" width="11" style="81" customWidth="1"/>
    <col min="8" max="8" width="11.75" style="81" customWidth="1"/>
    <col min="9" max="10" width="9" style="81"/>
    <col min="11" max="11" width="7.75" style="81" customWidth="1"/>
    <col min="12" max="12" width="2.875" style="81" customWidth="1"/>
    <col min="13" max="16384" width="9" style="81"/>
  </cols>
  <sheetData>
    <row r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56.25" thickBot="1">
      <c r="A2" s="114"/>
      <c r="L2" s="82"/>
      <c r="M2" s="95"/>
    </row>
    <row r="3" spans="1:13" ht="56.25" thickBot="1">
      <c r="A3" s="114"/>
      <c r="B3" s="149" t="s">
        <v>62</v>
      </c>
      <c r="C3" s="150"/>
      <c r="D3" s="150"/>
      <c r="E3" s="150"/>
      <c r="F3" s="150"/>
      <c r="G3" s="150"/>
      <c r="H3" s="150"/>
      <c r="I3" s="150"/>
      <c r="J3" s="150"/>
      <c r="K3" s="151"/>
      <c r="L3" s="82"/>
    </row>
    <row r="4" spans="1:13" s="106" customFormat="1" ht="9">
      <c r="A4" s="105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05"/>
    </row>
    <row r="5" spans="1:13" ht="32.25">
      <c r="A5" s="96"/>
      <c r="K5" s="97" t="s">
        <v>48</v>
      </c>
      <c r="L5" s="82"/>
    </row>
    <row r="6" spans="1:13" ht="55.5">
      <c r="A6" s="114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82"/>
    </row>
    <row r="7" spans="1:13" ht="18.75">
      <c r="A7" s="102"/>
      <c r="L7" s="82"/>
    </row>
    <row r="8" spans="1:13" ht="25.5">
      <c r="A8" s="83"/>
      <c r="B8" s="101" t="s">
        <v>52</v>
      </c>
      <c r="C8" s="95"/>
      <c r="L8" s="82"/>
    </row>
    <row r="9" spans="1:13" s="106" customFormat="1" ht="9">
      <c r="A9" s="105"/>
      <c r="L9" s="105"/>
    </row>
    <row r="10" spans="1:13" ht="26.25" thickBot="1">
      <c r="A10" s="83"/>
      <c r="B10" s="95" t="s">
        <v>56</v>
      </c>
      <c r="C10" s="95"/>
      <c r="F10" s="94"/>
      <c r="G10" s="94"/>
      <c r="L10" s="82"/>
    </row>
    <row r="11" spans="1:13" ht="25.5">
      <c r="A11" s="83"/>
      <c r="C11" s="93" t="s">
        <v>60</v>
      </c>
      <c r="D11" s="92"/>
      <c r="E11" s="92"/>
      <c r="F11" s="92"/>
      <c r="G11" s="92"/>
      <c r="H11" s="92"/>
      <c r="I11" s="92"/>
      <c r="J11" s="92"/>
      <c r="K11" s="91"/>
      <c r="L11" s="82"/>
    </row>
    <row r="12" spans="1:13" ht="25.5">
      <c r="A12" s="83"/>
      <c r="C12" s="90" t="s">
        <v>47</v>
      </c>
      <c r="D12" s="88"/>
      <c r="E12" s="88"/>
      <c r="F12" s="88"/>
      <c r="G12" s="88"/>
      <c r="H12" s="88"/>
      <c r="I12" s="88"/>
      <c r="J12" s="88"/>
      <c r="K12" s="87"/>
      <c r="L12" s="82"/>
    </row>
    <row r="13" spans="1:13" ht="25.5">
      <c r="A13" s="83"/>
      <c r="C13" s="90" t="s">
        <v>46</v>
      </c>
      <c r="D13" s="88"/>
      <c r="E13" s="88"/>
      <c r="F13" s="88"/>
      <c r="G13" s="88"/>
      <c r="H13" s="88"/>
      <c r="I13" s="88"/>
      <c r="J13" s="88"/>
      <c r="K13" s="87"/>
      <c r="L13" s="82"/>
    </row>
    <row r="14" spans="1:13" ht="25.5">
      <c r="A14" s="83"/>
      <c r="C14" s="90" t="s">
        <v>45</v>
      </c>
      <c r="D14" s="88"/>
      <c r="E14" s="88"/>
      <c r="F14" s="88"/>
      <c r="G14" s="88"/>
      <c r="H14" s="88"/>
      <c r="I14" s="88"/>
      <c r="J14" s="88"/>
      <c r="K14" s="87"/>
      <c r="L14" s="82"/>
    </row>
    <row r="15" spans="1:13" ht="25.5">
      <c r="A15" s="83"/>
      <c r="C15" s="90" t="s">
        <v>61</v>
      </c>
      <c r="D15" s="88"/>
      <c r="E15" s="88"/>
      <c r="F15" s="88"/>
      <c r="G15" s="88"/>
      <c r="H15" s="88"/>
      <c r="I15" s="88"/>
      <c r="J15" s="88"/>
      <c r="K15" s="87"/>
      <c r="L15" s="82"/>
    </row>
    <row r="16" spans="1:13" ht="26.25" thickBot="1">
      <c r="A16" s="83"/>
      <c r="C16" s="89" t="s">
        <v>44</v>
      </c>
      <c r="D16" s="85"/>
      <c r="E16" s="85"/>
      <c r="F16" s="85"/>
      <c r="G16" s="85"/>
      <c r="H16" s="85"/>
      <c r="I16" s="85"/>
      <c r="J16" s="85"/>
      <c r="K16" s="84"/>
      <c r="L16" s="82"/>
    </row>
    <row r="17" spans="1:12" s="106" customFormat="1" ht="9">
      <c r="A17" s="105"/>
      <c r="L17" s="105"/>
    </row>
    <row r="18" spans="1:12" ht="25.5">
      <c r="A18" s="83"/>
      <c r="B18" s="86" t="s">
        <v>57</v>
      </c>
      <c r="C18" s="86"/>
      <c r="L18" s="82"/>
    </row>
    <row r="19" spans="1:12" s="106" customFormat="1" ht="9.75" thickBot="1">
      <c r="A19" s="105"/>
      <c r="D19" s="109"/>
      <c r="L19" s="105"/>
    </row>
    <row r="20" spans="1:12" ht="30.75">
      <c r="A20" s="112"/>
      <c r="C20" s="121" t="s">
        <v>58</v>
      </c>
      <c r="D20" s="119" t="s">
        <v>79</v>
      </c>
      <c r="E20" s="92"/>
      <c r="F20" s="92"/>
      <c r="G20" s="92"/>
      <c r="H20" s="92"/>
      <c r="I20" s="92"/>
      <c r="J20" s="92"/>
      <c r="K20" s="91"/>
      <c r="L20" s="82"/>
    </row>
    <row r="21" spans="1:12" ht="25.5">
      <c r="A21" s="83"/>
      <c r="C21" s="122"/>
      <c r="D21" s="111" t="s">
        <v>51</v>
      </c>
      <c r="E21" s="88"/>
      <c r="F21" s="88"/>
      <c r="G21" s="88"/>
      <c r="H21" s="88"/>
      <c r="I21" s="88"/>
      <c r="J21" s="88"/>
      <c r="K21" s="87"/>
      <c r="L21" s="82"/>
    </row>
    <row r="22" spans="1:12" s="104" customFormat="1" ht="33.75">
      <c r="A22" s="103"/>
      <c r="C22" s="122"/>
      <c r="D22" s="118" t="s">
        <v>50</v>
      </c>
      <c r="E22" s="108"/>
      <c r="F22" s="108"/>
      <c r="G22" s="108"/>
      <c r="H22" s="108"/>
      <c r="I22" s="108"/>
      <c r="J22" s="108"/>
      <c r="K22" s="115"/>
      <c r="L22" s="103"/>
    </row>
    <row r="23" spans="1:12" ht="25.5">
      <c r="A23" s="83"/>
      <c r="C23" s="123" t="s">
        <v>59</v>
      </c>
      <c r="D23" s="117" t="s">
        <v>80</v>
      </c>
      <c r="E23" s="88"/>
      <c r="F23" s="88"/>
      <c r="G23" s="88"/>
      <c r="H23" s="88"/>
      <c r="I23" s="88"/>
      <c r="J23" s="88"/>
      <c r="K23" s="87"/>
      <c r="L23" s="82"/>
    </row>
    <row r="24" spans="1:12" ht="31.5" thickBot="1">
      <c r="A24" s="112"/>
      <c r="C24" s="124"/>
      <c r="D24" s="120" t="s">
        <v>55</v>
      </c>
      <c r="E24" s="85"/>
      <c r="F24" s="85"/>
      <c r="G24" s="85"/>
      <c r="H24" s="85"/>
      <c r="I24" s="85"/>
      <c r="J24" s="85"/>
      <c r="K24" s="84"/>
      <c r="L24" s="82"/>
    </row>
    <row r="25" spans="1:12" ht="25.5">
      <c r="A25" s="83"/>
      <c r="L25" s="82"/>
    </row>
    <row r="26" spans="1:12" ht="25.5">
      <c r="A26" s="83"/>
      <c r="B26" s="101" t="s">
        <v>53</v>
      </c>
      <c r="C26" s="95"/>
      <c r="D26" s="98"/>
      <c r="L26" s="82"/>
    </row>
    <row r="27" spans="1:12" s="106" customFormat="1" ht="9.75" thickBot="1">
      <c r="A27" s="105"/>
      <c r="D27" s="107"/>
      <c r="L27" s="105"/>
    </row>
    <row r="28" spans="1:12" ht="30.75">
      <c r="A28" s="112"/>
      <c r="C28" s="121" t="s">
        <v>58</v>
      </c>
      <c r="D28" s="100" t="s">
        <v>54</v>
      </c>
      <c r="E28" s="92"/>
      <c r="F28" s="92"/>
      <c r="G28" s="92"/>
      <c r="H28" s="92"/>
      <c r="I28" s="92"/>
      <c r="J28" s="92"/>
      <c r="K28" s="91"/>
      <c r="L28" s="82"/>
    </row>
    <row r="29" spans="1:12" s="106" customFormat="1" ht="33.75">
      <c r="A29" s="105"/>
      <c r="C29" s="122"/>
      <c r="D29" s="118" t="s">
        <v>50</v>
      </c>
      <c r="E29" s="110"/>
      <c r="F29" s="110"/>
      <c r="G29" s="110"/>
      <c r="H29" s="110"/>
      <c r="I29" s="110"/>
      <c r="J29" s="110"/>
      <c r="K29" s="116"/>
      <c r="L29" s="105"/>
    </row>
    <row r="30" spans="1:12" ht="31.5" thickBot="1">
      <c r="A30" s="112"/>
      <c r="C30" s="125" t="s">
        <v>59</v>
      </c>
      <c r="D30" s="99" t="s">
        <v>49</v>
      </c>
      <c r="E30" s="85"/>
      <c r="F30" s="85"/>
      <c r="G30" s="85"/>
      <c r="H30" s="85"/>
      <c r="I30" s="85"/>
      <c r="J30" s="85"/>
      <c r="K30" s="84"/>
      <c r="L30" s="82"/>
    </row>
    <row r="31" spans="1:12">
      <c r="A31" s="103"/>
      <c r="L31" s="82"/>
    </row>
    <row r="32" spans="1:1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</sheetData>
  <mergeCells count="2">
    <mergeCell ref="B3:K3"/>
    <mergeCell ref="B6:K6"/>
  </mergeCells>
  <phoneticPr fontId="3"/>
  <pageMargins left="0.70866141732283472" right="0" top="0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定め</vt:lpstr>
      <vt:lpstr>計算表（修繕・工事・植栽）</vt:lpstr>
      <vt:lpstr>お知らせ・R01.06～修繕・工事・委託（植栽に限る）</vt:lpstr>
      <vt:lpstr>'お知らせ・R01.06～修繕・工事・委託（植栽に限る）'!Print_Area</vt:lpstr>
      <vt:lpstr>'計算表（修繕・工事・植栽）'!Print_Area</vt:lpstr>
      <vt:lpstr>定め!Print_Area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下水道公社中川支社</dc:creator>
  <cp:lastModifiedBy>Hewlett-Packard Company</cp:lastModifiedBy>
  <cp:lastPrinted>2019-06-03T00:35:21Z</cp:lastPrinted>
  <dcterms:created xsi:type="dcterms:W3CDTF">2003-01-24T11:55:01Z</dcterms:created>
  <dcterms:modified xsi:type="dcterms:W3CDTF">2019-06-03T00:40:59Z</dcterms:modified>
</cp:coreProperties>
</file>